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dmin\Downloads\Dummy Files\"/>
    </mc:Choice>
  </mc:AlternateContent>
  <xr:revisionPtr revIDLastSave="0" documentId="13_ncr:1_{C75AA060-57BC-4540-BA84-16B7673AE833}" xr6:coauthVersionLast="47" xr6:coauthVersionMax="47" xr10:uidLastSave="{00000000-0000-0000-0000-000000000000}"/>
  <bookViews>
    <workbookView xWindow="-120" yWindow="-120" windowWidth="29040" windowHeight="15720" xr2:uid="{0F067B44-8146-4612-9B28-AEA0187B11A5}"/>
  </bookViews>
  <sheets>
    <sheet name="103-1044_Pravin Capital Aggrega" sheetId="1" r:id="rId1"/>
  </sheets>
  <externalReferences>
    <externalReference r:id="rId2"/>
  </externalReferences>
  <definedNames>
    <definedName name="lngWaterfallHeader" localSheetId="0">'103-1044_Pravin Capital Aggrega'!$E$13</definedName>
    <definedName name="lngWaterfallRowCarryPaidAB" localSheetId="0">'103-1044_Pravin Capital Aggrega'!$E$19</definedName>
    <definedName name="lngWaterfallRowDistrCash" localSheetId="0">'103-1044_Pravin Capital Aggrega'!$E$15</definedName>
    <definedName name="lngWaterfallRowROC" localSheetId="0">'103-1044_Pravin Capital Aggrega'!$E$16</definedName>
    <definedName name="lngWaterfallRowSplitA" localSheetId="0">'103-1044_Pravin Capital Aggrega'!$E$17</definedName>
    <definedName name="lngWaterfallRowSplitB" localSheetId="0">'103-1044_Pravin Capital Aggrega'!$E$18</definedName>
    <definedName name="_xlnm.Print_Area" localSheetId="0">'103-1044_Pravin Capital Aggrega'!$A$1:$J$46</definedName>
    <definedName name="rngBegBal226" localSheetId="0">'103-1044_Pravin Capital Aggrega'!$E$21:$I$24</definedName>
    <definedName name="rngCarryPaidABAllLps" localSheetId="0">'103-1044_Pravin Capital Aggrega'!$G$19</definedName>
    <definedName name="rngCarryPaidABGps" localSheetId="0">'103-1044_Pravin Capital Aggrega'!$H$19</definedName>
    <definedName name="rngCarryPaidABInv" localSheetId="0">'103-1044_Pravin Capital Aggrega'!$F$19</definedName>
    <definedName name="rngCarryPaidABTotal" localSheetId="0">'103-1044_Pravin Capital Aggrega'!$I$19</definedName>
    <definedName name="rngContribCumulative" localSheetId="0">'103-1044_Pravin Capital Aggrega'!$B$10</definedName>
    <definedName name="rngContribFundAmount" localSheetId="0">'103-1044_Pravin Capital Aggrega'!$B$11</definedName>
    <definedName name="rngContribLpCumulative" localSheetId="0">'103-1044_Pravin Capital Aggrega'!$B$19</definedName>
    <definedName name="rngContribLpCumulative">'[1]105-749_Great East Ltd'!$B$19</definedName>
    <definedName name="rngContribLpCumulative219" localSheetId="0">'103-1044_Pravin Capital Aggrega'!$B$27</definedName>
    <definedName name="rngContribLpCumulative219">'[1]105-749_Great East Ltd'!$B$27</definedName>
    <definedName name="rngContribLpInvestor" localSheetId="0">'103-1044_Pravin Capital Aggrega'!$B$29</definedName>
    <definedName name="rngContribLpInvestor">'[1]105-749_Great East Ltd'!$B$29</definedName>
    <definedName name="rngCumBalBeginBalance" localSheetId="0">'103-1044_Pravin Capital Aggrega'!$G$29</definedName>
    <definedName name="rngCumBalEndingBalance" localSheetId="0">'103-1044_Pravin Capital Aggrega'!$G$28</definedName>
    <definedName name="rngCumBalReasonForVariance" localSheetId="0">'103-1044_Pravin Capital Aggrega'!$G$31</definedName>
    <definedName name="rngCumBalUnfundComm" localSheetId="0">'103-1044_Pravin Capital Aggrega'!$G$27</definedName>
    <definedName name="rngCumulativeBalRecon" localSheetId="0">'103-1044_Pravin Capital Aggrega'!$E$26:$I$33</definedName>
    <definedName name="rngDistrCashAllLps" localSheetId="0">'103-1044_Pravin Capital Aggrega'!$G$15</definedName>
    <definedName name="rngDistrCashGps" localSheetId="0">'103-1044_Pravin Capital Aggrega'!$H$15</definedName>
    <definedName name="rngDistrCashInv" localSheetId="0">'103-1044_Pravin Capital Aggrega'!$F$15</definedName>
    <definedName name="rngDistrCashTotal" localSheetId="0">'103-1044_Pravin Capital Aggrega'!$I$15</definedName>
    <definedName name="rngDistribCumulative" localSheetId="0">'103-1044_Pravin Capital Aggrega'!$C$10</definedName>
    <definedName name="rngDistribFundAmount" localSheetId="0">'103-1044_Pravin Capital Aggrega'!$C$11</definedName>
    <definedName name="rngDistribLpCumulative" localSheetId="0">'103-1044_Pravin Capital Aggrega'!$B$20</definedName>
    <definedName name="rngDistribLpCumulative">'[1]105-749_Great East Ltd'!$B$20</definedName>
    <definedName name="rngDistribLpCumulative219" localSheetId="0">'103-1044_Pravin Capital Aggrega'!$C$27</definedName>
    <definedName name="rngDistribLpCumulative219">'[1]105-749_Great East Ltd'!$C$27</definedName>
    <definedName name="rngDistribLpInvestor" localSheetId="0">'103-1044_Pravin Capital Aggrega'!$C$29</definedName>
    <definedName name="rngDueDate" localSheetId="0">'103-1044_Pravin Capital Aggrega'!$B$5</definedName>
    <definedName name="rngFeeOffset" localSheetId="0">'103-1044_Pravin Capital Aggrega'!$F$9</definedName>
    <definedName name="rngFootnote1" localSheetId="0">'103-1044_Pravin Capital Aggrega'!$A$34</definedName>
    <definedName name="rngFootnote2" localSheetId="0">'103-1044_Pravin Capital Aggrega'!$A$35</definedName>
    <definedName name="rngFundLocalCurrency" localSheetId="0">'103-1044_Pravin Capital Aggrega'!$B$6</definedName>
    <definedName name="rngFundSizeAivs" localSheetId="0">'103-1044_Pravin Capital Aggrega'!$B$8</definedName>
    <definedName name="rngGpCommitment" localSheetId="0">'103-1044_Pravin Capital Aggrega'!$B$7</definedName>
    <definedName name="rngGrossCalc" localSheetId="0">'103-1044_Pravin Capital Aggrega'!$F$7</definedName>
    <definedName name="rngImpact2172" localSheetId="0">'103-1044_Pravin Capital Aggrega'!$F$39</definedName>
    <definedName name="rngImpact2173" localSheetId="0">'103-1044_Pravin Capital Aggrega'!$G$39</definedName>
    <definedName name="rngInvestorDetail" localSheetId="0">'103-1044_Pravin Capital Aggrega'!$A$41</definedName>
    <definedName name="rngIssueDate" localSheetId="0">'103-1044_Pravin Capital Aggrega'!$B$4</definedName>
    <definedName name="rngLastRow" localSheetId="0">'103-1044_Pravin Capital Aggrega'!#REF!</definedName>
    <definedName name="rngLastRow">'[1]105-749_Great East Ltd'!#REF!</definedName>
    <definedName name="rngLegalEntity" localSheetId="0">'103-1044_Pravin Capital Aggrega'!$B$2</definedName>
    <definedName name="rngLimitedPartnerCommitment" localSheetId="0">'103-1044_Pravin Capital Aggrega'!$B$15</definedName>
    <definedName name="rngLimitedPartnerName" localSheetId="0">'103-1044_Pravin Capital Aggrega'!$B$14</definedName>
    <definedName name="rngLPCapNavPct" localSheetId="0">'103-1044_Pravin Capital Aggrega'!$B$17</definedName>
    <definedName name="rngLpUnfundedCommitment" localSheetId="0">'103-1044_Pravin Capital Aggrega'!$B$18</definedName>
    <definedName name="rngMaximumFutureCapitalCommitment" localSheetId="0">'103-1044_Pravin Capital Aggrega'!#REF!</definedName>
    <definedName name="rngMaximumFutureCapitalCommitment">'[1]105-749_Great East Ltd'!#REF!</definedName>
    <definedName name="rngMgmtFees" localSheetId="0">'103-1044_Pravin Capital Aggrega'!$F$10</definedName>
    <definedName name="rngMgmtFeesCall" localSheetId="0">'103-1044_Pravin Capital Aggrega'!$E$10</definedName>
    <definedName name="rngMgmtFeesCum" localSheetId="0">'103-1044_Pravin Capital Aggrega'!$F$11</definedName>
    <definedName name="rngMgmtFeesHeader" localSheetId="0">'103-1044_Pravin Capital Aggrega'!$E$4</definedName>
    <definedName name="rngMgmtFeesWaiver" localSheetId="0">'103-1044_Pravin Capital Aggrega'!$F$8</definedName>
    <definedName name="rngRocAllLps" localSheetId="0">'103-1044_Pravin Capital Aggrega'!$G$16</definedName>
    <definedName name="rngRocGps" localSheetId="0">'103-1044_Pravin Capital Aggrega'!$H$16</definedName>
    <definedName name="rngRocInv" localSheetId="0">'103-1044_Pravin Capital Aggrega'!$F$16</definedName>
    <definedName name="rngRocTotal" localSheetId="0">'103-1044_Pravin Capital Aggrega'!$I$16</definedName>
    <definedName name="rngSideCalcMgmtFee" localSheetId="0">'103-1044_Pravin Capital Aggrega'!$E$4:$I$11</definedName>
    <definedName name="rngSideCalculations" localSheetId="0">'103-1044_Pravin Capital Aggrega'!$E$1:$I$33</definedName>
    <definedName name="rngSideCalcWaterfall" localSheetId="0">'103-1044_Pravin Capital Aggrega'!$E$13:$I$19</definedName>
    <definedName name="rngSplitAAllLps" localSheetId="0">'103-1044_Pravin Capital Aggrega'!$G$17</definedName>
    <definedName name="rngSplitAGps" localSheetId="0">'103-1044_Pravin Capital Aggrega'!$H$17</definedName>
    <definedName name="rngSplitAInv" localSheetId="0">'103-1044_Pravin Capital Aggrega'!$F$17</definedName>
    <definedName name="rngSplitATotal" localSheetId="0">'103-1044_Pravin Capital Aggrega'!$I$17</definedName>
    <definedName name="rngTimePeriod" localSheetId="0">'103-1044_Pravin Capital Aggrega'!$F$5</definedName>
    <definedName name="rngWaterfallGPs" localSheetId="0">'103-1044_Pravin Capital Aggrega'!$H$14</definedName>
    <definedName name="rngWaterfallLPs" localSheetId="0">'103-1044_Pravin Capital Aggrega'!$G$14</definedName>
    <definedName name="rngWaterfallTotal" localSheetId="0">'103-1044_Pravin Capital Aggrega'!$I$14</definedName>
    <definedName name="rngWaterfallTrimmedName" localSheetId="0">'103-1044_Pravin Capital Aggrega'!$F$14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C31" i="1"/>
  <c r="B31" i="1"/>
  <c r="G30" i="1"/>
  <c r="C30" i="1"/>
  <c r="B30" i="1"/>
  <c r="G29" i="1"/>
  <c r="C27" i="1"/>
  <c r="C28" i="1" s="1"/>
  <c r="B27" i="1"/>
  <c r="B28" i="1" s="1"/>
  <c r="B25" i="1"/>
  <c r="B24" i="1"/>
  <c r="B23" i="1"/>
  <c r="B16" i="1"/>
  <c r="C12" i="1"/>
  <c r="C32" i="1" s="1"/>
  <c r="B12" i="1"/>
  <c r="B32" i="1" s="1"/>
  <c r="E10" i="1"/>
</calcChain>
</file>

<file path=xl/sharedStrings.xml><?xml version="1.0" encoding="utf-8"?>
<sst xmlns="http://schemas.openxmlformats.org/spreadsheetml/2006/main" count="109" uniqueCount="79">
  <si>
    <t xml:space="preserve"> ILPA Standards Committee:  Capital Call &amp; Distribution Template</t>
  </si>
  <si>
    <r>
      <rPr>
        <b/>
        <sz val="12"/>
        <color indexed="10"/>
        <rFont val="Arial"/>
        <family val="2"/>
      </rPr>
      <t>2.01</t>
    </r>
    <r>
      <rPr>
        <b/>
        <sz val="12"/>
        <color indexed="8"/>
        <rFont val="Arial"/>
        <family val="2"/>
      </rPr>
      <t xml:space="preserve"> Fund Name</t>
    </r>
  </si>
  <si>
    <r>
      <rPr>
        <b/>
        <u/>
        <sz val="10"/>
        <color indexed="10"/>
        <rFont val="Arial"/>
        <family val="2"/>
      </rPr>
      <t xml:space="preserve">Section A: </t>
    </r>
    <r>
      <rPr>
        <b/>
        <u/>
        <sz val="10"/>
        <rFont val="Arial"/>
        <family val="2"/>
      </rPr>
      <t xml:space="preserve"> Fund Level  / Cash Flow Information (Fund Local Currency)</t>
    </r>
  </si>
  <si>
    <r>
      <rPr>
        <b/>
        <sz val="10"/>
        <color indexed="10"/>
        <rFont val="Arial"/>
        <family val="2"/>
      </rPr>
      <t>2.02</t>
    </r>
    <r>
      <rPr>
        <sz val="10"/>
        <color indexed="8"/>
        <rFont val="Arial"/>
        <family val="2"/>
      </rPr>
      <t xml:space="preserve"> Issue Date (MM/DD/YYYY):</t>
    </r>
  </si>
  <si>
    <r>
      <rPr>
        <b/>
        <sz val="10"/>
        <color rgb="FFFF0000"/>
        <rFont val="Arial"/>
        <family val="2"/>
      </rPr>
      <t>2.24</t>
    </r>
    <r>
      <rPr>
        <b/>
        <sz val="10"/>
        <color rgb="FF000000"/>
        <rFont val="Arial"/>
        <family val="2"/>
      </rPr>
      <t xml:space="preserve"> Management Fee Calculation (per Section 2.7 of LPA)</t>
    </r>
  </si>
  <si>
    <r>
      <rPr>
        <b/>
        <sz val="10"/>
        <color indexed="10"/>
        <rFont val="Arial"/>
        <family val="2"/>
      </rPr>
      <t>2.03</t>
    </r>
    <r>
      <rPr>
        <sz val="10"/>
        <color indexed="8"/>
        <rFont val="Arial"/>
        <family val="2"/>
      </rPr>
      <t xml:space="preserve"> Due Date (MM/DD/YYYY):</t>
    </r>
  </si>
  <si>
    <t>Time Period:</t>
  </si>
  <si>
    <t>7/01/2025 to 03/31/2026</t>
  </si>
  <si>
    <r>
      <rPr>
        <b/>
        <sz val="10"/>
        <color indexed="10"/>
        <rFont val="Arial"/>
        <family val="2"/>
      </rPr>
      <t>2.04</t>
    </r>
    <r>
      <rPr>
        <sz val="10"/>
        <color indexed="8"/>
        <rFont val="Arial"/>
        <family val="2"/>
      </rPr>
      <t xml:space="preserve"> Fund Local Currency:</t>
    </r>
  </si>
  <si>
    <t>USD</t>
  </si>
  <si>
    <t>Calculation Basis, per LPA:</t>
  </si>
  <si>
    <t>.4375% of Commitment</t>
  </si>
  <si>
    <r>
      <rPr>
        <b/>
        <sz val="10"/>
        <color indexed="10"/>
        <rFont val="Arial"/>
        <family val="2"/>
      </rPr>
      <t>2.05</t>
    </r>
    <r>
      <rPr>
        <sz val="10"/>
        <color indexed="8"/>
        <rFont val="Arial"/>
        <family val="2"/>
      </rPr>
      <t xml:space="preserve"> GP Commitment</t>
    </r>
  </si>
  <si>
    <t>Gross Calculation:</t>
  </si>
  <si>
    <r>
      <rPr>
        <b/>
        <sz val="10"/>
        <color indexed="10"/>
        <rFont val="Arial"/>
        <family val="2"/>
      </rPr>
      <t>2.06</t>
    </r>
    <r>
      <rPr>
        <sz val="10"/>
        <color indexed="8"/>
        <rFont val="Arial"/>
        <family val="2"/>
      </rPr>
      <t xml:space="preserve"> Fund Size, Including all AIVs (Fund Local Currency):</t>
    </r>
  </si>
  <si>
    <t>Waiver Amount</t>
  </si>
  <si>
    <t>Fund Aggregate Calls / Distributions (Incl. GP's Share)</t>
  </si>
  <si>
    <t>Contributions</t>
  </si>
  <si>
    <t>(Distributions)</t>
  </si>
  <si>
    <t>Fee Offset</t>
  </si>
  <si>
    <r>
      <rPr>
        <b/>
        <sz val="10"/>
        <color indexed="10"/>
        <rFont val="Arial"/>
        <family val="2"/>
      </rPr>
      <t>2.07</t>
    </r>
    <r>
      <rPr>
        <sz val="10"/>
        <color indexed="8"/>
        <rFont val="Arial"/>
        <family val="2"/>
      </rPr>
      <t xml:space="preserve"> Cumulative Fund Amount (Prior To Current Notice)</t>
    </r>
    <r>
      <rPr>
        <vertAlign val="superscript"/>
        <sz val="10"/>
        <color indexed="8"/>
        <rFont val="Arial"/>
        <family val="2"/>
      </rPr>
      <t>1</t>
    </r>
    <r>
      <rPr>
        <sz val="10"/>
        <color indexed="8"/>
        <rFont val="Arial"/>
        <family val="2"/>
      </rPr>
      <t>:</t>
    </r>
  </si>
  <si>
    <r>
      <rPr>
        <b/>
        <sz val="10"/>
        <color indexed="10"/>
        <rFont val="Arial"/>
        <family val="2"/>
      </rPr>
      <t>2.08</t>
    </r>
    <r>
      <rPr>
        <sz val="10"/>
        <color indexed="8"/>
        <rFont val="Arial"/>
        <family val="2"/>
      </rPr>
      <t xml:space="preserve"> Fund Amount (Current Notice)</t>
    </r>
  </si>
  <si>
    <r>
      <rPr>
        <b/>
        <sz val="10"/>
        <color indexed="10"/>
        <rFont val="Arial"/>
        <family val="2"/>
      </rPr>
      <t>2.25</t>
    </r>
    <r>
      <rPr>
        <b/>
        <sz val="10"/>
        <color indexed="8"/>
        <rFont val="Arial"/>
        <family val="2"/>
      </rPr>
      <t xml:space="preserve"> Cumulative Management Fees</t>
    </r>
  </si>
  <si>
    <t>Cumulative Fund Amount (Including Current Notice):</t>
  </si>
  <si>
    <r>
      <rPr>
        <b/>
        <u/>
        <sz val="10"/>
        <color indexed="10"/>
        <rFont val="Arial"/>
        <family val="2"/>
      </rPr>
      <t>Section B:</t>
    </r>
    <r>
      <rPr>
        <b/>
        <u/>
        <sz val="10"/>
        <color indexed="9"/>
        <rFont val="Arial"/>
        <family val="2"/>
      </rPr>
      <t xml:space="preserve">  </t>
    </r>
    <r>
      <rPr>
        <b/>
        <u/>
        <sz val="10"/>
        <rFont val="Arial"/>
        <family val="2"/>
      </rPr>
      <t xml:space="preserve">LP Information (Fund Local Currency) - Enter All Values as Positive Amounts </t>
    </r>
  </si>
  <si>
    <r>
      <rPr>
        <b/>
        <sz val="10"/>
        <color indexed="10"/>
        <rFont val="Arial"/>
        <family val="2"/>
      </rPr>
      <t>2.09</t>
    </r>
    <r>
      <rPr>
        <sz val="10"/>
        <color indexed="8"/>
        <rFont val="Arial"/>
        <family val="2"/>
      </rPr>
      <t xml:space="preserve"> LP Name / ID Number:</t>
    </r>
  </si>
  <si>
    <r>
      <rPr>
        <b/>
        <sz val="10"/>
        <color indexed="10"/>
        <rFont val="Arial"/>
        <family val="2"/>
      </rPr>
      <t>2.10</t>
    </r>
    <r>
      <rPr>
        <sz val="10"/>
        <color indexed="8"/>
        <rFont val="Arial"/>
        <family val="2"/>
      </rPr>
      <t xml:space="preserve"> LP Commitment:</t>
    </r>
  </si>
  <si>
    <t xml:space="preserve">        LP % of Fund (LP Commitment / Fund Size)</t>
  </si>
  <si>
    <r>
      <rPr>
        <b/>
        <sz val="10"/>
        <color rgb="FFFF0000"/>
        <rFont val="Arial"/>
        <family val="2"/>
      </rPr>
      <t>2.11</t>
    </r>
    <r>
      <rPr>
        <sz val="10"/>
        <color theme="1"/>
        <rFont val="Arial"/>
        <family val="2"/>
      </rPr>
      <t xml:space="preserve"> LP % of Cap. Account (% of NAV)</t>
    </r>
  </si>
  <si>
    <r>
      <rPr>
        <b/>
        <sz val="10"/>
        <color indexed="10"/>
        <rFont val="Arial"/>
        <family val="2"/>
      </rPr>
      <t>2.12</t>
    </r>
    <r>
      <rPr>
        <sz val="10"/>
        <color indexed="8"/>
        <rFont val="Arial"/>
        <family val="2"/>
      </rPr>
      <t xml:space="preserve"> LP Unfunded Commitment</t>
    </r>
    <r>
      <rPr>
        <vertAlign val="superscript"/>
        <sz val="10"/>
        <color indexed="8"/>
        <rFont val="Arial"/>
        <family val="2"/>
      </rPr>
      <t xml:space="preserve">1 </t>
    </r>
    <r>
      <rPr>
        <sz val="10"/>
        <color indexed="8"/>
        <rFont val="Arial"/>
        <family val="2"/>
      </rPr>
      <t>(Prior to current notice)</t>
    </r>
  </si>
  <si>
    <r>
      <rPr>
        <b/>
        <sz val="10"/>
        <color rgb="FFFF0000"/>
        <rFont val="Arial"/>
        <family val="2"/>
      </rPr>
      <t>2.13</t>
    </r>
    <r>
      <rPr>
        <sz val="10"/>
        <color theme="1"/>
        <rFont val="Arial"/>
        <family val="2"/>
      </rPr>
      <t xml:space="preserve"> LP Cumulative Contributions</t>
    </r>
    <r>
      <rPr>
        <vertAlign val="superscript"/>
        <sz val="10"/>
        <color theme="1"/>
        <rFont val="Arial"/>
        <family val="2"/>
      </rPr>
      <t>1,2</t>
    </r>
    <r>
      <rPr>
        <sz val="10"/>
        <color theme="1"/>
        <rFont val="Arial"/>
        <family val="2"/>
      </rPr>
      <t xml:space="preserve"> (Prior to current notice)</t>
    </r>
  </si>
  <si>
    <r>
      <rPr>
        <b/>
        <sz val="10"/>
        <color rgb="FFFF0000"/>
        <rFont val="Arial"/>
        <family val="2"/>
      </rPr>
      <t>2.14</t>
    </r>
    <r>
      <rPr>
        <sz val="10"/>
        <color theme="1"/>
        <rFont val="Arial"/>
        <family val="2"/>
      </rPr>
      <t xml:space="preserve"> LP Cumulative Distributions</t>
    </r>
    <r>
      <rPr>
        <vertAlign val="superscript"/>
        <sz val="10"/>
        <color theme="1"/>
        <rFont val="Arial"/>
        <family val="2"/>
      </rPr>
      <t>1,2</t>
    </r>
    <r>
      <rPr>
        <sz val="10"/>
        <color theme="1"/>
        <rFont val="Arial"/>
        <family val="2"/>
      </rPr>
      <t xml:space="preserve"> (Prior to current notice)</t>
    </r>
  </si>
  <si>
    <t>LP Balances / Totals (Fund Local Currency) - Formulas, Do Not Overwrite</t>
  </si>
  <si>
    <r>
      <rPr>
        <b/>
        <u/>
        <sz val="10"/>
        <color indexed="10"/>
        <rFont val="Arial"/>
        <family val="2"/>
      </rPr>
      <t>2.19</t>
    </r>
    <r>
      <rPr>
        <b/>
        <u/>
        <sz val="10"/>
        <color indexed="8"/>
        <rFont val="Arial"/>
        <family val="2"/>
      </rPr>
      <t xml:space="preserve"> Unfunded Commitment</t>
    </r>
  </si>
  <si>
    <t>Unfunded Balance (Prior to Current Notice)</t>
  </si>
  <si>
    <t>Impact on Unfunded Balance (Current Notice)</t>
  </si>
  <si>
    <t>Unfunded Balance (Including Current Notice)</t>
  </si>
  <si>
    <t>Aggregate Calls / Distributions</t>
  </si>
  <si>
    <r>
      <t xml:space="preserve">2.28 </t>
    </r>
    <r>
      <rPr>
        <b/>
        <sz val="10"/>
        <rFont val="Arial"/>
        <family val="2"/>
      </rPr>
      <t>Cumulative Balance - Reconciliation to a Prior Period Notice</t>
    </r>
    <r>
      <rPr>
        <b/>
        <vertAlign val="superscript"/>
        <sz val="10"/>
        <rFont val="Arial"/>
        <family val="2"/>
      </rPr>
      <t>1</t>
    </r>
  </si>
  <si>
    <r>
      <rPr>
        <b/>
        <sz val="10"/>
        <color indexed="10"/>
        <rFont val="Arial"/>
        <family val="2"/>
      </rPr>
      <t>2.20</t>
    </r>
    <r>
      <rPr>
        <sz val="10"/>
        <color indexed="8"/>
        <rFont val="Arial"/>
        <family val="2"/>
      </rPr>
      <t xml:space="preserve"> Cumulative LP Amount (Prior To Current Notice)</t>
    </r>
    <r>
      <rPr>
        <vertAlign val="superscript"/>
        <sz val="10"/>
        <color indexed="8"/>
        <rFont val="Arial"/>
        <family val="2"/>
      </rPr>
      <t>1,2</t>
    </r>
    <r>
      <rPr>
        <sz val="10"/>
        <color indexed="8"/>
        <rFont val="Arial"/>
        <family val="2"/>
      </rPr>
      <t>:</t>
    </r>
  </si>
  <si>
    <t>Balance Name (e.g. Unfunded Commitment Balance)</t>
  </si>
  <si>
    <t>Unfunded  Investor Commitment</t>
  </si>
  <si>
    <r>
      <t>as a % of Fund Amount</t>
    </r>
    <r>
      <rPr>
        <vertAlign val="superscript"/>
        <sz val="10"/>
        <color theme="1"/>
        <rFont val="Arial"/>
        <family val="2"/>
      </rPr>
      <t>2</t>
    </r>
  </si>
  <si>
    <t>Ending Balance -  Prior Period (as reported in prior notice)</t>
  </si>
  <si>
    <r>
      <rPr>
        <b/>
        <sz val="10"/>
        <color indexed="10"/>
        <rFont val="Arial"/>
        <family val="2"/>
      </rPr>
      <t>2.21</t>
    </r>
    <r>
      <rPr>
        <sz val="10"/>
        <color indexed="8"/>
        <rFont val="Arial"/>
        <family val="2"/>
      </rPr>
      <t xml:space="preserve"> LP Amount (Current Notice):</t>
    </r>
  </si>
  <si>
    <t>Beginning Balance - Current Period (as reported in current notice)</t>
  </si>
  <si>
    <t>as a % of Fund Amount</t>
  </si>
  <si>
    <t>Variance</t>
  </si>
  <si>
    <r>
      <rPr>
        <b/>
        <sz val="10"/>
        <color rgb="FFFF0000"/>
        <rFont val="Arial"/>
        <family val="2"/>
      </rPr>
      <t>2.22</t>
    </r>
    <r>
      <rPr>
        <sz val="10"/>
        <color theme="1"/>
        <rFont val="Arial"/>
        <family val="2"/>
      </rPr>
      <t xml:space="preserve"> Cumulative LP Amount (Including Current Notice)</t>
    </r>
    <r>
      <rPr>
        <vertAlign val="superscript"/>
        <sz val="10"/>
        <color theme="1"/>
        <rFont val="Arial"/>
        <family val="2"/>
      </rPr>
      <t>2</t>
    </r>
    <r>
      <rPr>
        <sz val="10"/>
        <color theme="1"/>
        <rFont val="Arial"/>
        <family val="2"/>
      </rPr>
      <t>:</t>
    </r>
  </si>
  <si>
    <t>Reason for Variance</t>
  </si>
  <si>
    <t>The variance is a result of changes to the outstanding Borrowing Arrangements balance which occurred in the time from the last reported Unfunded Commitment. These changes have been or will be reported by Accrual Notices.</t>
  </si>
  <si>
    <r>
      <rPr>
        <b/>
        <sz val="12"/>
        <color indexed="10"/>
        <rFont val="Arial"/>
        <family val="2"/>
      </rPr>
      <t>2.23</t>
    </r>
    <r>
      <rPr>
        <b/>
        <sz val="12"/>
        <color indexed="8"/>
        <rFont val="Arial"/>
        <family val="2"/>
      </rPr>
      <t xml:space="preserve"> LP Total Net Amount Called / (Distributed) -
 Current Notice</t>
    </r>
  </si>
  <si>
    <r>
      <rPr>
        <vertAlign val="superscript"/>
        <sz val="9"/>
        <color theme="1"/>
        <rFont val="Arial"/>
        <family val="2"/>
      </rPr>
      <t>1</t>
    </r>
    <r>
      <rPr>
        <sz val="9"/>
        <color theme="1"/>
        <rFont val="Arial"/>
        <family val="2"/>
      </rPr>
      <t>If value does not match the ending balance from the prior notice, please provide a description for the variance in a side calculation (Section D - 2.28)</t>
    </r>
  </si>
  <si>
    <r>
      <rPr>
        <vertAlign val="superscript"/>
        <sz val="9"/>
        <color indexed="8"/>
        <rFont val="Arial"/>
        <family val="2"/>
      </rPr>
      <t>2</t>
    </r>
    <r>
      <rPr>
        <sz val="9"/>
        <color indexed="8"/>
        <rFont val="Arial"/>
        <family val="2"/>
      </rPr>
      <t>Due to variations in the definitions used by different funds, these balances may not necessarily tie to cumulative contributions/distributions reported in quarterly fund financials; Do not use these balances to calculate performance multiples (e.g. DPI)</t>
    </r>
  </si>
  <si>
    <r>
      <rPr>
        <vertAlign val="superscript"/>
        <sz val="9"/>
        <color theme="1"/>
        <rFont val="Arial"/>
        <family val="2"/>
      </rPr>
      <t>3</t>
    </r>
    <r>
      <rPr>
        <sz val="9"/>
        <color theme="1"/>
        <rFont val="Arial"/>
        <family val="2"/>
      </rPr>
      <t xml:space="preserve"> NOTE: The All LPs balance includes affiliated non-fee paying investors</t>
    </r>
  </si>
  <si>
    <r>
      <rPr>
        <b/>
        <sz val="10"/>
        <color indexed="10"/>
        <rFont val="Arial"/>
        <family val="2"/>
      </rPr>
      <t>Section C:</t>
    </r>
    <r>
      <rPr>
        <b/>
        <sz val="10"/>
        <color indexed="9"/>
        <rFont val="Arial"/>
        <family val="2"/>
      </rPr>
      <t xml:space="preserve">  Worksheet - LP Amounts (Fund Local Currency) - Please include any transactions that net to zero</t>
    </r>
  </si>
  <si>
    <r>
      <rPr>
        <b/>
        <sz val="10"/>
        <color indexed="10"/>
        <rFont val="Arial"/>
        <family val="2"/>
      </rPr>
      <t>2.15</t>
    </r>
    <r>
      <rPr>
        <b/>
        <sz val="10"/>
        <color indexed="8"/>
        <rFont val="Arial"/>
        <family val="2"/>
      </rPr>
      <t xml:space="preserve"> Holding Name / Transaction Description 
(If applicable, please provide a 2-3 word description of each transaction, particularly for misc. fees or income)</t>
    </r>
  </si>
  <si>
    <r>
      <rPr>
        <b/>
        <sz val="10"/>
        <color indexed="10"/>
        <rFont val="Arial"/>
        <family val="2"/>
      </rPr>
      <t>2.16</t>
    </r>
    <r>
      <rPr>
        <b/>
        <sz val="10"/>
        <color indexed="8"/>
        <rFont val="Arial"/>
        <family val="2"/>
      </rPr>
      <t xml:space="preserve"> Transaction Type 
(Choose from Dropdown)</t>
    </r>
  </si>
  <si>
    <r>
      <rPr>
        <b/>
        <sz val="10"/>
        <color indexed="10"/>
        <rFont val="Arial"/>
        <family val="2"/>
      </rPr>
      <t>2.17</t>
    </r>
    <r>
      <rPr>
        <b/>
        <sz val="10"/>
        <rFont val="Arial"/>
        <family val="2"/>
      </rPr>
      <t xml:space="preserve"> LP Amount 
(Enter all Values as Positive Amounts)</t>
    </r>
  </si>
  <si>
    <r>
      <rPr>
        <b/>
        <sz val="10"/>
        <color indexed="10"/>
        <rFont val="Arial"/>
        <family val="2"/>
      </rPr>
      <t>2.18</t>
    </r>
    <r>
      <rPr>
        <b/>
        <sz val="10"/>
        <color indexed="8"/>
        <rFont val="Arial"/>
        <family val="2"/>
      </rPr>
      <t xml:space="preserve"> Impact to Unfunded Commitment 
(Choose from Dropdown)</t>
    </r>
  </si>
  <si>
    <t>Value Impact to Unfunded Commitment 
(Net Contributed)</t>
  </si>
  <si>
    <t>Net Amount Called / (Distributed) - Current Notice</t>
  </si>
  <si>
    <t>Call: Investments</t>
  </si>
  <si>
    <t>Decreases</t>
  </si>
  <si>
    <t>Call: MPI Capital</t>
  </si>
  <si>
    <t>Partnership Expenses</t>
  </si>
  <si>
    <t>Call: Partnership Expenses</t>
  </si>
  <si>
    <t>Management Fees</t>
  </si>
  <si>
    <t>Call: Management Fee (inside commitment)</t>
  </si>
  <si>
    <t>Start Up Costs</t>
  </si>
  <si>
    <t>Call: Partnership Expenses - Organization Costs</t>
  </si>
  <si>
    <t>Pravin Vestors VI (Onshore), L.P.</t>
  </si>
  <si>
    <t>Pravin Capital Aggregator, LP</t>
  </si>
  <si>
    <t>OneLink, Inc.</t>
  </si>
  <si>
    <t>OnePack</t>
  </si>
  <si>
    <t>OneGroup</t>
  </si>
  <si>
    <t>Feedbac</t>
  </si>
  <si>
    <t>Swaraj Digital</t>
  </si>
  <si>
    <t>Pravin and Pravin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</si>
</sst>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dd\-yyyy"/>
    <numFmt numFmtId="166" formatCode="_(* #,##0_);_(* \(#,##0\);_(* &quot;-&quot;??_);_(@_)"/>
  </numFmts>
  <fonts count="31" x14ac:knownFonts="1">
    <font>
      <sz val="11"/>
      <color theme="1"/>
      <name val="Aptos Narrow"/>
      <family val="2"/>
      <scheme val="minor"/>
    </font>
    <font>
      <sz val="11"/>
      <color theme="1"/>
      <name val="Aptos Narrow"/>
      <family val="2"/>
      <scheme val="minor"/>
    </font>
    <font>
      <b/>
      <sz val="14"/>
      <color theme="0"/>
      <name val="Arial"/>
      <family val="2"/>
    </font>
    <font>
      <b/>
      <sz val="10"/>
      <color indexed="8"/>
      <name val="Arial"/>
      <family val="2"/>
    </font>
    <font>
      <b/>
      <u/>
      <sz val="12"/>
      <color indexed="8"/>
      <name val="Arial"/>
      <family val="2"/>
    </font>
    <font>
      <b/>
      <sz val="12"/>
      <color theme="1"/>
      <name val="Arial"/>
      <family val="2"/>
    </font>
    <font>
      <b/>
      <sz val="12"/>
      <color indexed="10"/>
      <name val="Arial"/>
      <family val="2"/>
    </font>
    <font>
      <b/>
      <sz val="12"/>
      <color indexed="8"/>
      <name val="Arial"/>
      <family val="2"/>
    </font>
    <font>
      <sz val="10"/>
      <color theme="1"/>
      <name val="Arial"/>
      <family val="2"/>
    </font>
    <font>
      <b/>
      <u/>
      <sz val="10"/>
      <color theme="0"/>
      <name val="Arial"/>
      <family val="2"/>
    </font>
    <font>
      <b/>
      <u/>
      <sz val="10"/>
      <color indexed="10"/>
      <name val="Arial"/>
      <family val="2"/>
    </font>
    <font>
      <b/>
      <u/>
      <sz val="10"/>
      <name val="Arial"/>
      <family val="2"/>
    </font>
    <font>
      <b/>
      <sz val="10"/>
      <color indexed="10"/>
      <name val="Arial"/>
      <family val="2"/>
    </font>
    <font>
      <sz val="10"/>
      <color indexed="8"/>
      <name val="Arial"/>
      <family val="2"/>
    </font>
    <font>
      <b/>
      <sz val="10"/>
      <color theme="1"/>
      <name val="Arial"/>
      <family val="2"/>
    </font>
    <font>
      <b/>
      <sz val="10"/>
      <color rgb="FFFF0000"/>
      <name val="Arial"/>
      <family val="2"/>
    </font>
    <font>
      <b/>
      <sz val="10"/>
      <color rgb="FF000000"/>
      <name val="Arial"/>
      <family val="2"/>
    </font>
    <font>
      <b/>
      <u/>
      <sz val="10"/>
      <color theme="1"/>
      <name val="Arial"/>
      <family val="2"/>
    </font>
    <font>
      <b/>
      <u/>
      <sz val="10"/>
      <color indexed="8"/>
      <name val="Arial"/>
      <family val="2"/>
    </font>
    <font>
      <vertAlign val="superscript"/>
      <sz val="10"/>
      <color indexed="8"/>
      <name val="Arial"/>
      <family val="2"/>
    </font>
    <font>
      <sz val="11"/>
      <color indexed="8"/>
      <name val="Calibri"/>
      <family val="2"/>
    </font>
    <font>
      <b/>
      <u/>
      <sz val="10"/>
      <color indexed="9"/>
      <name val="Arial"/>
      <family val="2"/>
    </font>
    <font>
      <vertAlign val="superscript"/>
      <sz val="10"/>
      <color theme="1"/>
      <name val="Arial"/>
      <family val="2"/>
    </font>
    <font>
      <b/>
      <sz val="10"/>
      <name val="Arial"/>
      <family val="2"/>
    </font>
    <font>
      <b/>
      <vertAlign val="superscript"/>
      <sz val="10"/>
      <name val="Arial"/>
      <family val="2"/>
    </font>
    <font>
      <b/>
      <sz val="11.5"/>
      <color theme="1"/>
      <name val="Arial"/>
      <family val="2"/>
    </font>
    <font>
      <sz val="9"/>
      <color theme="1"/>
      <name val="Arial"/>
      <family val="2"/>
    </font>
    <font>
      <vertAlign val="superscript"/>
      <sz val="9"/>
      <color theme="1"/>
      <name val="Arial"/>
      <family val="2"/>
    </font>
    <font>
      <sz val="9"/>
      <color indexed="8"/>
      <name val="Arial"/>
      <family val="2"/>
    </font>
    <font>
      <vertAlign val="superscript"/>
      <sz val="9"/>
      <color indexed="8"/>
      <name val="Arial"/>
      <family val="2"/>
    </font>
    <font>
      <b/>
      <sz val="10"/>
      <color indexed="9"/>
      <name val="Arial"/>
      <family val="2"/>
    </font>
  </fonts>
  <fills count="9">
    <fill>
      <patternFill patternType="none"/>
    </fill>
    <fill>
      <patternFill patternType="gray125"/>
    </fill>
    <fill>
      <patternFill patternType="solid">
        <fgColor theme="4" tint="-0.24994659260841701"/>
        <bgColor indexed="64"/>
      </patternFill>
    </fill>
    <fill>
      <patternFill patternType="solid">
        <fgColor theme="0" tint="-4.9958800012207406E-2"/>
        <bgColor indexed="64"/>
      </patternFill>
    </fill>
    <fill>
      <patternFill patternType="solid">
        <fgColor theme="4" tint="0.79995117038483843"/>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bgColor indexed="64"/>
      </patternFill>
    </fill>
    <fill>
      <patternFill patternType="solid">
        <fgColor indexed="23"/>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diagonal/>
    </border>
    <border>
      <left style="medium">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 fillId="0" borderId="0" xfId="0" applyFont="1" applyProtection="1">
      <protection hidden="1"/>
    </xf>
    <xf numFmtId="0" fontId="5" fillId="3" borderId="3" xfId="0" applyFont="1" applyFill="1" applyBorder="1" applyProtection="1">
      <protection hidden="1"/>
    </xf>
    <xf numFmtId="0" fontId="8" fillId="3" borderId="3" xfId="0" applyFont="1" applyFill="1" applyBorder="1" applyProtection="1">
      <protection hidden="1"/>
    </xf>
    <xf numFmtId="0" fontId="8" fillId="3" borderId="9" xfId="0" applyFont="1" applyFill="1" applyBorder="1" applyProtection="1">
      <protection hidden="1"/>
    </xf>
    <xf numFmtId="0" fontId="8" fillId="0" borderId="9" xfId="0" applyFont="1" applyBorder="1" applyProtection="1">
      <protection hidden="1"/>
    </xf>
    <xf numFmtId="9" fontId="8" fillId="0" borderId="9" xfId="0" applyNumberFormat="1" applyFont="1" applyBorder="1" applyAlignment="1" applyProtection="1">
      <alignment horizontal="left"/>
      <protection hidden="1"/>
    </xf>
    <xf numFmtId="0" fontId="8" fillId="3" borderId="12" xfId="0" applyFont="1" applyFill="1" applyBorder="1" applyProtection="1">
      <protection hidden="1"/>
    </xf>
    <xf numFmtId="0" fontId="17" fillId="3" borderId="9" xfId="0" applyFont="1" applyFill="1" applyBorder="1" applyAlignment="1" applyProtection="1">
      <alignment horizontal="left"/>
      <protection hidden="1"/>
    </xf>
    <xf numFmtId="0" fontId="18" fillId="3" borderId="0" xfId="0" applyFont="1" applyFill="1" applyAlignment="1" applyProtection="1">
      <alignment horizontal="center"/>
      <protection hidden="1"/>
    </xf>
    <xf numFmtId="0" fontId="18" fillId="3" borderId="13" xfId="0" applyFont="1" applyFill="1" applyBorder="1" applyAlignment="1" applyProtection="1">
      <alignment horizontal="center"/>
      <protection hidden="1"/>
    </xf>
    <xf numFmtId="166" fontId="8" fillId="4" borderId="10" xfId="2" applyNumberFormat="1" applyFont="1" applyFill="1" applyBorder="1" applyAlignment="1" applyProtection="1">
      <protection hidden="1"/>
    </xf>
    <xf numFmtId="166" fontId="8" fillId="4" borderId="11" xfId="2" applyNumberFormat="1" applyFont="1" applyFill="1" applyBorder="1" applyAlignment="1" applyProtection="1">
      <protection hidden="1"/>
    </xf>
    <xf numFmtId="0" fontId="14" fillId="0" borderId="9" xfId="0" applyFont="1" applyBorder="1" applyAlignment="1" applyProtection="1">
      <alignment vertical="top" wrapText="1"/>
      <protection hidden="1"/>
    </xf>
    <xf numFmtId="0" fontId="14" fillId="0" borderId="14" xfId="0" applyFont="1" applyBorder="1" applyProtection="1">
      <protection hidden="1"/>
    </xf>
    <xf numFmtId="0" fontId="8" fillId="3" borderId="14" xfId="0" applyFont="1" applyFill="1" applyBorder="1" applyProtection="1">
      <protection hidden="1"/>
    </xf>
    <xf numFmtId="166" fontId="8" fillId="6" borderId="17" xfId="2" applyNumberFormat="1" applyFont="1" applyFill="1" applyBorder="1" applyAlignment="1" applyProtection="1">
      <alignment horizontal="right"/>
      <protection hidden="1"/>
    </xf>
    <xf numFmtId="166" fontId="8" fillId="6" borderId="18" xfId="2" applyNumberFormat="1" applyFont="1" applyFill="1" applyBorder="1" applyAlignment="1" applyProtection="1">
      <alignment horizontal="right"/>
      <protection hidden="1"/>
    </xf>
    <xf numFmtId="43" fontId="3" fillId="0" borderId="0" xfId="0" applyNumberFormat="1" applyFont="1" applyProtection="1">
      <protection hidden="1"/>
    </xf>
    <xf numFmtId="10" fontId="8" fillId="6" borderId="10" xfId="3" applyNumberFormat="1" applyFont="1" applyFill="1" applyBorder="1" applyAlignment="1" applyProtection="1">
      <alignment horizontal="right"/>
      <protection hidden="1"/>
    </xf>
    <xf numFmtId="10" fontId="8" fillId="6" borderId="11" xfId="3" applyNumberFormat="1" applyFont="1" applyFill="1" applyBorder="1" applyAlignment="1" applyProtection="1">
      <alignment horizontal="right"/>
      <protection hidden="1"/>
    </xf>
    <xf numFmtId="0" fontId="8" fillId="3" borderId="9" xfId="0" applyFont="1" applyFill="1" applyBorder="1" applyAlignment="1" applyProtection="1">
      <alignment horizontal="left"/>
      <protection locked="0"/>
    </xf>
    <xf numFmtId="0" fontId="8" fillId="3" borderId="9" xfId="0" applyFont="1" applyFill="1" applyBorder="1" applyProtection="1">
      <protection locked="0"/>
    </xf>
    <xf numFmtId="166" fontId="3" fillId="0" borderId="0" xfId="0" applyNumberFormat="1" applyFont="1" applyProtection="1">
      <protection hidden="1"/>
    </xf>
    <xf numFmtId="0" fontId="8" fillId="3" borderId="12" xfId="0" applyFont="1" applyFill="1" applyBorder="1" applyProtection="1">
      <protection locked="0"/>
    </xf>
    <xf numFmtId="0" fontId="17" fillId="3" borderId="3" xfId="0" applyFont="1" applyFill="1" applyBorder="1" applyProtection="1">
      <protection hidden="1"/>
    </xf>
    <xf numFmtId="38" fontId="8" fillId="3" borderId="4" xfId="0" applyNumberFormat="1" applyFont="1" applyFill="1" applyBorder="1" applyAlignment="1" applyProtection="1">
      <alignment horizontal="right"/>
      <protection hidden="1"/>
    </xf>
    <xf numFmtId="38" fontId="8" fillId="3" borderId="5" xfId="0" applyNumberFormat="1" applyFont="1" applyFill="1" applyBorder="1" applyAlignment="1" applyProtection="1">
      <alignment horizontal="right"/>
      <protection hidden="1"/>
    </xf>
    <xf numFmtId="0" fontId="17" fillId="3" borderId="4" xfId="0" applyFont="1" applyFill="1" applyBorder="1" applyAlignment="1" applyProtection="1">
      <alignment horizontal="center"/>
      <protection hidden="1"/>
    </xf>
    <xf numFmtId="0" fontId="17" fillId="3" borderId="5" xfId="0" applyFont="1" applyFill="1" applyBorder="1" applyAlignment="1" applyProtection="1">
      <alignment horizontal="center"/>
      <protection hidden="1"/>
    </xf>
    <xf numFmtId="0" fontId="13" fillId="0" borderId="3" xfId="0" applyFont="1" applyBorder="1" applyProtection="1">
      <protection locked="0"/>
    </xf>
    <xf numFmtId="0" fontId="8" fillId="3" borderId="12" xfId="0" applyFont="1" applyFill="1" applyBorder="1" applyAlignment="1" applyProtection="1">
      <alignment horizontal="center"/>
      <protection locked="0"/>
    </xf>
    <xf numFmtId="0" fontId="13" fillId="0" borderId="9" xfId="0" applyFont="1" applyBorder="1" applyProtection="1">
      <protection locked="0"/>
    </xf>
    <xf numFmtId="0" fontId="13" fillId="0" borderId="0" xfId="0" applyFont="1" applyProtection="1">
      <protection locked="0"/>
    </xf>
    <xf numFmtId="166" fontId="13" fillId="4" borderId="10" xfId="2" applyNumberFormat="1" applyFont="1" applyFill="1" applyBorder="1" applyAlignment="1" applyProtection="1">
      <protection locked="0"/>
    </xf>
    <xf numFmtId="0" fontId="13" fillId="0" borderId="21" xfId="0" applyFont="1" applyBorder="1" applyProtection="1">
      <protection locked="0"/>
    </xf>
    <xf numFmtId="0" fontId="15" fillId="0" borderId="0" xfId="0" applyFont="1" applyProtection="1">
      <protection hidden="1"/>
    </xf>
    <xf numFmtId="0" fontId="8" fillId="3" borderId="22" xfId="0" applyFont="1" applyFill="1" applyBorder="1" applyProtection="1">
      <protection hidden="1"/>
    </xf>
    <xf numFmtId="166" fontId="3" fillId="4" borderId="10" xfId="2" applyNumberFormat="1" applyFont="1" applyFill="1" applyBorder="1" applyAlignment="1" applyProtection="1">
      <protection hidden="1"/>
    </xf>
    <xf numFmtId="0" fontId="3" fillId="0" borderId="13" xfId="0" applyFont="1" applyBorder="1" applyProtection="1">
      <protection hidden="1"/>
    </xf>
    <xf numFmtId="166" fontId="13" fillId="0" borderId="0" xfId="2" applyNumberFormat="1" applyFont="1" applyProtection="1">
      <protection locked="0"/>
    </xf>
    <xf numFmtId="166" fontId="13" fillId="0" borderId="0" xfId="2" applyNumberFormat="1" applyFont="1" applyProtection="1">
      <protection hidden="1"/>
    </xf>
    <xf numFmtId="0" fontId="8" fillId="3" borderId="12" xfId="0" applyFont="1" applyFill="1" applyBorder="1" applyAlignment="1" applyProtection="1">
      <alignment horizontal="center"/>
      <protection hidden="1"/>
    </xf>
    <xf numFmtId="166" fontId="8" fillId="6" borderId="10" xfId="2" applyNumberFormat="1" applyFont="1" applyFill="1" applyBorder="1" applyAlignment="1" applyProtection="1">
      <protection hidden="1"/>
    </xf>
    <xf numFmtId="0" fontId="3" fillId="0" borderId="8" xfId="0" applyFont="1" applyBorder="1" applyProtection="1">
      <protection hidden="1"/>
    </xf>
    <xf numFmtId="0" fontId="13" fillId="0" borderId="0" xfId="0" applyFont="1" applyProtection="1">
      <protection hidden="1"/>
    </xf>
    <xf numFmtId="166" fontId="13" fillId="0" borderId="0" xfId="2" applyNumberFormat="1" applyFont="1" applyFill="1" applyBorder="1" applyAlignment="1" applyProtection="1">
      <alignment horizontal="right"/>
      <protection hidden="1"/>
    </xf>
    <xf numFmtId="166" fontId="8" fillId="6" borderId="10" xfId="1" applyNumberFormat="1" applyFont="1" applyFill="1" applyBorder="1" applyAlignment="1" applyProtection="1">
      <alignment horizontal="right"/>
      <protection hidden="1"/>
    </xf>
    <xf numFmtId="166" fontId="8" fillId="6" borderId="11" xfId="1" applyNumberFormat="1" applyFont="1" applyFill="1" applyBorder="1" applyAlignment="1" applyProtection="1">
      <alignment horizontal="right"/>
      <protection hidden="1"/>
    </xf>
    <xf numFmtId="10" fontId="8" fillId="6" borderId="17" xfId="3" applyNumberFormat="1" applyFont="1" applyFill="1" applyBorder="1" applyAlignment="1" applyProtection="1">
      <alignment horizontal="right"/>
      <protection hidden="1"/>
    </xf>
    <xf numFmtId="10" fontId="8" fillId="6" borderId="18" xfId="3" applyNumberFormat="1" applyFont="1" applyFill="1" applyBorder="1" applyAlignment="1" applyProtection="1">
      <alignment horizontal="right"/>
      <protection hidden="1"/>
    </xf>
    <xf numFmtId="0" fontId="5" fillId="3" borderId="1" xfId="0" applyFont="1" applyFill="1" applyBorder="1" applyAlignment="1" applyProtection="1">
      <alignment vertical="center" wrapText="1"/>
      <protection hidden="1"/>
    </xf>
    <xf numFmtId="39" fontId="25" fillId="0" borderId="0" xfId="0" applyNumberFormat="1" applyFont="1" applyAlignment="1" applyProtection="1">
      <alignment horizontal="center" vertical="center"/>
      <protection hidden="1"/>
    </xf>
    <xf numFmtId="0" fontId="14" fillId="0" borderId="0" xfId="0" applyFont="1" applyProtection="1">
      <protection hidden="1"/>
    </xf>
    <xf numFmtId="0" fontId="28" fillId="7" borderId="0" xfId="0" applyFont="1" applyFill="1" applyAlignment="1" applyProtection="1">
      <alignment horizontal="left" vertical="center"/>
      <protection locked="0"/>
    </xf>
    <xf numFmtId="0" fontId="8" fillId="0" borderId="0" xfId="0" applyFont="1" applyAlignment="1" applyProtection="1">
      <alignment horizontal="center"/>
      <protection hidden="1"/>
    </xf>
    <xf numFmtId="166" fontId="13" fillId="0" borderId="0" xfId="2" applyNumberFormat="1" applyFont="1" applyBorder="1" applyProtection="1">
      <protection locked="0"/>
    </xf>
    <xf numFmtId="0" fontId="30" fillId="0" borderId="0" xfId="0" applyFont="1" applyAlignment="1" applyProtection="1">
      <alignment horizontal="center" vertical="center"/>
      <protection hidden="1"/>
    </xf>
    <xf numFmtId="0" fontId="14"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8" fillId="4" borderId="32" xfId="0" applyFont="1" applyFill="1" applyBorder="1" applyAlignment="1" applyProtection="1">
      <alignment wrapText="1"/>
      <protection hidden="1"/>
    </xf>
    <xf numFmtId="0" fontId="8" fillId="4" borderId="33" xfId="0" applyFont="1" applyFill="1" applyBorder="1" applyAlignment="1" applyProtection="1">
      <alignment horizontal="left"/>
      <protection hidden="1"/>
    </xf>
    <xf numFmtId="0" fontId="8" fillId="4" borderId="34" xfId="0" applyFont="1" applyFill="1" applyBorder="1" applyAlignment="1" applyProtection="1">
      <alignment horizontal="left"/>
      <protection hidden="1"/>
    </xf>
    <xf numFmtId="39" fontId="8" fillId="4" borderId="35" xfId="1" applyNumberFormat="1" applyFont="1" applyFill="1" applyBorder="1" applyProtection="1">
      <protection hidden="1"/>
    </xf>
    <xf numFmtId="0" fontId="8" fillId="4" borderId="36" xfId="0" applyFont="1" applyFill="1" applyBorder="1" applyProtection="1">
      <protection hidden="1"/>
    </xf>
    <xf numFmtId="39" fontId="8" fillId="0" borderId="0" xfId="1" applyNumberFormat="1" applyFont="1" applyFill="1" applyBorder="1" applyProtection="1">
      <protection hidden="1"/>
    </xf>
    <xf numFmtId="43" fontId="13" fillId="0" borderId="0" xfId="2" applyFont="1" applyProtection="1">
      <protection hidden="1"/>
    </xf>
    <xf numFmtId="166" fontId="13" fillId="0" borderId="0" xfId="2" applyNumberFormat="1" applyFont="1" applyFill="1" applyProtection="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wrapText="1"/>
      <protection hidden="1"/>
    </xf>
    <xf numFmtId="164" fontId="8" fillId="4" borderId="4" xfId="0" applyNumberFormat="1" applyFont="1" applyFill="1" applyBorder="1" applyAlignment="1" applyProtection="1">
      <alignment horizontal="left"/>
      <protection hidden="1"/>
    </xf>
    <xf numFmtId="164" fontId="8" fillId="4" borderId="5" xfId="0" applyNumberFormat="1" applyFont="1" applyFill="1" applyBorder="1" applyAlignment="1" applyProtection="1">
      <alignment horizontal="left"/>
      <protection hidden="1"/>
    </xf>
    <xf numFmtId="0" fontId="9" fillId="5" borderId="1" xfId="0" applyFont="1" applyFill="1" applyBorder="1" applyAlignment="1" applyProtection="1">
      <alignment horizontal="center" vertical="center"/>
      <protection hidden="1"/>
    </xf>
    <xf numFmtId="0" fontId="9" fillId="5" borderId="2" xfId="0" applyFont="1" applyFill="1" applyBorder="1" applyAlignment="1" applyProtection="1">
      <alignment horizontal="center" vertical="center"/>
      <protection hidden="1"/>
    </xf>
    <xf numFmtId="0" fontId="9" fillId="5" borderId="6" xfId="0" applyFont="1" applyFill="1" applyBorder="1" applyAlignment="1" applyProtection="1">
      <alignment horizontal="center" vertical="center"/>
      <protection hidden="1"/>
    </xf>
    <xf numFmtId="165" fontId="8" fillId="4" borderId="7" xfId="0" applyNumberFormat="1" applyFont="1" applyFill="1" applyBorder="1" applyAlignment="1" applyProtection="1">
      <alignment horizontal="right"/>
      <protection hidden="1"/>
    </xf>
    <xf numFmtId="165" fontId="8" fillId="4" borderId="8" xfId="0" applyNumberFormat="1" applyFont="1" applyFill="1" applyBorder="1" applyAlignment="1" applyProtection="1">
      <alignment horizontal="right"/>
      <protection hidden="1"/>
    </xf>
    <xf numFmtId="0" fontId="14" fillId="0" borderId="1" xfId="0" applyFont="1" applyBorder="1" applyAlignment="1" applyProtection="1">
      <alignment horizontal="center"/>
      <protection hidden="1"/>
    </xf>
    <xf numFmtId="0" fontId="14" fillId="0" borderId="2" xfId="0" applyFont="1" applyBorder="1" applyAlignment="1" applyProtection="1">
      <alignment horizontal="center"/>
      <protection hidden="1"/>
    </xf>
    <xf numFmtId="0" fontId="14" fillId="0" borderId="6" xfId="0" applyFont="1" applyBorder="1" applyAlignment="1" applyProtection="1">
      <alignment horizontal="center"/>
      <protection hidden="1"/>
    </xf>
    <xf numFmtId="165" fontId="8" fillId="4" borderId="10" xfId="0" applyNumberFormat="1" applyFont="1" applyFill="1" applyBorder="1" applyAlignment="1" applyProtection="1">
      <alignment horizontal="right"/>
      <protection hidden="1"/>
    </xf>
    <xf numFmtId="165" fontId="8" fillId="4" borderId="11" xfId="0" applyNumberFormat="1" applyFont="1" applyFill="1" applyBorder="1" applyAlignment="1" applyProtection="1">
      <alignment horizontal="right"/>
      <protection hidden="1"/>
    </xf>
    <xf numFmtId="39" fontId="8" fillId="4" borderId="10" xfId="1" applyNumberFormat="1" applyFont="1" applyFill="1" applyBorder="1" applyAlignment="1" applyProtection="1">
      <alignment horizontal="center"/>
      <protection locked="0"/>
    </xf>
    <xf numFmtId="39" fontId="8" fillId="4" borderId="11" xfId="1" applyNumberFormat="1" applyFont="1" applyFill="1" applyBorder="1" applyAlignment="1" applyProtection="1">
      <alignment horizontal="center"/>
      <protection locked="0"/>
    </xf>
    <xf numFmtId="164" fontId="8" fillId="4" borderId="10" xfId="0" applyNumberFormat="1" applyFont="1" applyFill="1" applyBorder="1" applyAlignment="1" applyProtection="1">
      <alignment horizontal="right"/>
      <protection hidden="1"/>
    </xf>
    <xf numFmtId="164" fontId="8" fillId="4" borderId="11" xfId="0" applyNumberFormat="1" applyFont="1" applyFill="1" applyBorder="1" applyAlignment="1" applyProtection="1">
      <alignment horizontal="right"/>
      <protection hidden="1"/>
    </xf>
    <xf numFmtId="3" fontId="8" fillId="4" borderId="10" xfId="0" applyNumberFormat="1" applyFont="1" applyFill="1" applyBorder="1" applyAlignment="1" applyProtection="1">
      <alignment horizontal="right"/>
      <protection hidden="1"/>
    </xf>
    <xf numFmtId="3" fontId="8" fillId="4" borderId="11" xfId="0" applyNumberFormat="1" applyFont="1" applyFill="1" applyBorder="1" applyAlignment="1" applyProtection="1">
      <alignment horizontal="right"/>
      <protection hidden="1"/>
    </xf>
    <xf numFmtId="39" fontId="8" fillId="4" borderId="10" xfId="1" applyNumberFormat="1" applyFont="1" applyFill="1" applyBorder="1" applyAlignment="1" applyProtection="1">
      <alignment horizontal="right"/>
      <protection locked="0"/>
    </xf>
    <xf numFmtId="39" fontId="8" fillId="4" borderId="11" xfId="1" applyNumberFormat="1" applyFont="1" applyFill="1" applyBorder="1" applyAlignment="1" applyProtection="1">
      <alignment horizontal="right"/>
      <protection locked="0"/>
    </xf>
    <xf numFmtId="38" fontId="8" fillId="4" borderId="10" xfId="0" applyNumberFormat="1" applyFont="1" applyFill="1" applyBorder="1" applyAlignment="1" applyProtection="1">
      <alignment horizontal="right"/>
      <protection hidden="1"/>
    </xf>
    <xf numFmtId="38" fontId="8" fillId="4" borderId="11" xfId="0" applyNumberFormat="1" applyFont="1" applyFill="1" applyBorder="1" applyAlignment="1" applyProtection="1">
      <alignment horizontal="right"/>
      <protection hidden="1"/>
    </xf>
    <xf numFmtId="39" fontId="8" fillId="4" borderId="15" xfId="1" applyNumberFormat="1" applyFont="1" applyFill="1" applyBorder="1" applyAlignment="1" applyProtection="1">
      <alignment horizontal="right"/>
      <protection locked="0"/>
    </xf>
    <xf numFmtId="39" fontId="8" fillId="4" borderId="16" xfId="1" applyNumberFormat="1" applyFont="1" applyFill="1" applyBorder="1" applyAlignment="1" applyProtection="1">
      <alignment horizontal="right"/>
      <protection locked="0"/>
    </xf>
    <xf numFmtId="0" fontId="3" fillId="0" borderId="0" xfId="0" applyFont="1" applyProtection="1">
      <protection hidden="1"/>
    </xf>
    <xf numFmtId="0" fontId="8" fillId="4" borderId="0" xfId="0" applyFont="1" applyFill="1" applyAlignment="1" applyProtection="1">
      <alignment horizontal="left" wrapText="1"/>
      <protection hidden="1"/>
    </xf>
    <xf numFmtId="0" fontId="8" fillId="4" borderId="13" xfId="0" applyFont="1" applyFill="1" applyBorder="1" applyAlignment="1" applyProtection="1">
      <alignment horizontal="left" wrapText="1"/>
      <protection hidden="1"/>
    </xf>
    <xf numFmtId="10" fontId="8" fillId="6" borderId="10" xfId="3" applyNumberFormat="1" applyFont="1" applyFill="1" applyBorder="1" applyAlignment="1" applyProtection="1">
      <alignment horizontal="right"/>
      <protection hidden="1"/>
    </xf>
    <xf numFmtId="10" fontId="8" fillId="6" borderId="11" xfId="3" applyNumberFormat="1" applyFont="1" applyFill="1" applyBorder="1" applyAlignment="1" applyProtection="1">
      <alignment horizontal="right"/>
      <protection hidden="1"/>
    </xf>
    <xf numFmtId="0" fontId="26" fillId="0" borderId="0" xfId="0" applyFont="1" applyAlignment="1" applyProtection="1">
      <alignment horizontal="left" vertical="center"/>
      <protection locked="0"/>
    </xf>
    <xf numFmtId="38" fontId="8" fillId="4" borderId="15" xfId="0" applyNumberFormat="1" applyFont="1" applyFill="1" applyBorder="1" applyAlignment="1" applyProtection="1">
      <alignment horizontal="right"/>
      <protection hidden="1"/>
    </xf>
    <xf numFmtId="38" fontId="8" fillId="4" borderId="16" xfId="0" applyNumberFormat="1" applyFont="1" applyFill="1" applyBorder="1" applyAlignment="1" applyProtection="1">
      <alignment horizontal="right"/>
      <protection hidden="1"/>
    </xf>
    <xf numFmtId="0" fontId="11" fillId="5" borderId="1" xfId="0" applyFont="1" applyFill="1" applyBorder="1" applyAlignment="1" applyProtection="1">
      <alignment horizontal="center" vertical="center"/>
      <protection hidden="1"/>
    </xf>
    <xf numFmtId="0" fontId="11" fillId="5" borderId="2"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protection hidden="1"/>
    </xf>
    <xf numFmtId="166" fontId="8" fillId="6" borderId="7" xfId="2" applyNumberFormat="1" applyFont="1" applyFill="1" applyBorder="1" applyAlignment="1" applyProtection="1">
      <alignment horizontal="right"/>
      <protection hidden="1"/>
    </xf>
    <xf numFmtId="166" fontId="8" fillId="6" borderId="8" xfId="2" applyNumberFormat="1" applyFont="1" applyFill="1" applyBorder="1" applyAlignment="1" applyProtection="1">
      <alignment horizontal="right"/>
      <protection hidden="1"/>
    </xf>
    <xf numFmtId="166" fontId="8" fillId="6" borderId="10" xfId="2" applyNumberFormat="1" applyFont="1" applyFill="1" applyBorder="1" applyAlignment="1" applyProtection="1">
      <alignment horizontal="right"/>
      <protection hidden="1"/>
    </xf>
    <xf numFmtId="166" fontId="8" fillId="6" borderId="11" xfId="2" applyNumberFormat="1" applyFont="1" applyFill="1" applyBorder="1" applyAlignment="1" applyProtection="1">
      <alignment horizontal="right"/>
      <protection hidden="1"/>
    </xf>
    <xf numFmtId="0" fontId="15" fillId="0" borderId="1"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3" fillId="4" borderId="19" xfId="0" applyFont="1" applyFill="1" applyBorder="1" applyProtection="1">
      <protection hidden="1"/>
    </xf>
    <xf numFmtId="0" fontId="0" fillId="0" borderId="19" xfId="0" applyBorder="1"/>
    <xf numFmtId="0" fontId="0" fillId="0" borderId="20" xfId="0" applyBorder="1"/>
    <xf numFmtId="0" fontId="13" fillId="0" borderId="9" xfId="0" applyFont="1" applyBorder="1" applyAlignment="1" applyProtection="1">
      <alignment vertical="top"/>
      <protection locked="0"/>
    </xf>
    <xf numFmtId="0" fontId="13" fillId="0" borderId="0" xfId="0" applyFont="1" applyAlignment="1" applyProtection="1">
      <alignment vertical="top"/>
      <protection locked="0"/>
    </xf>
    <xf numFmtId="0" fontId="13" fillId="0" borderId="14" xfId="0" applyFont="1" applyBorder="1" applyAlignment="1" applyProtection="1">
      <alignment vertical="top"/>
      <protection locked="0"/>
    </xf>
    <xf numFmtId="0" fontId="13" fillId="0" borderId="17" xfId="0" applyFont="1" applyBorder="1" applyAlignment="1" applyProtection="1">
      <alignment vertical="top"/>
      <protection locked="0"/>
    </xf>
    <xf numFmtId="0" fontId="13" fillId="4" borderId="23" xfId="0" applyFont="1" applyFill="1" applyBorder="1" applyAlignment="1" applyProtection="1">
      <alignment horizontal="left" vertical="top" wrapText="1"/>
      <protection hidden="1"/>
    </xf>
    <xf numFmtId="0" fontId="13" fillId="4" borderId="21" xfId="0" applyFont="1" applyFill="1" applyBorder="1" applyAlignment="1" applyProtection="1">
      <alignment horizontal="left" vertical="top" wrapText="1"/>
      <protection hidden="1"/>
    </xf>
    <xf numFmtId="0" fontId="13" fillId="4" borderId="0" xfId="0" applyFont="1" applyFill="1" applyAlignment="1" applyProtection="1">
      <alignment horizontal="left" vertical="top" wrapText="1"/>
      <protection hidden="1"/>
    </xf>
    <xf numFmtId="0" fontId="13" fillId="4" borderId="13" xfId="0" applyFont="1" applyFill="1" applyBorder="1" applyAlignment="1" applyProtection="1">
      <alignment horizontal="left" vertical="top" wrapText="1"/>
      <protection hidden="1"/>
    </xf>
    <xf numFmtId="0" fontId="13" fillId="4" borderId="17" xfId="0" applyFont="1" applyFill="1" applyBorder="1" applyAlignment="1" applyProtection="1">
      <alignment horizontal="left" vertical="top" wrapText="1"/>
      <protection hidden="1"/>
    </xf>
    <xf numFmtId="0" fontId="13" fillId="4" borderId="18" xfId="0" applyFont="1" applyFill="1" applyBorder="1" applyAlignment="1" applyProtection="1">
      <alignment horizontal="left" vertical="top" wrapText="1"/>
      <protection hidden="1"/>
    </xf>
    <xf numFmtId="39" fontId="25" fillId="6" borderId="2" xfId="0" applyNumberFormat="1" applyFont="1" applyFill="1" applyBorder="1" applyAlignment="1" applyProtection="1">
      <alignment horizontal="right" vertical="center"/>
      <protection hidden="1"/>
    </xf>
    <xf numFmtId="39" fontId="25" fillId="6" borderId="6" xfId="0" applyNumberFormat="1" applyFont="1" applyFill="1" applyBorder="1" applyAlignment="1" applyProtection="1">
      <alignment horizontal="right" vertical="center"/>
      <protection hidden="1"/>
    </xf>
    <xf numFmtId="0" fontId="8" fillId="4" borderId="33" xfId="0" applyFont="1" applyFill="1" applyBorder="1" applyAlignment="1" applyProtection="1">
      <alignment horizontal="left"/>
      <protection hidden="1"/>
    </xf>
    <xf numFmtId="0" fontId="8" fillId="4" borderId="34" xfId="0" applyFont="1" applyFill="1" applyBorder="1" applyAlignment="1" applyProtection="1">
      <alignment horizontal="left"/>
      <protection hidden="1"/>
    </xf>
    <xf numFmtId="0" fontId="28" fillId="7" borderId="0" xfId="0" applyFont="1" applyFill="1" applyAlignment="1" applyProtection="1">
      <alignment horizontal="left" vertical="center"/>
      <protection locked="0"/>
    </xf>
    <xf numFmtId="0" fontId="30" fillId="8" borderId="1" xfId="0" applyFont="1" applyFill="1" applyBorder="1" applyAlignment="1" applyProtection="1">
      <alignment horizontal="center" vertical="center"/>
      <protection hidden="1"/>
    </xf>
    <xf numFmtId="0" fontId="30" fillId="8" borderId="2" xfId="0" applyFont="1" applyFill="1" applyBorder="1" applyAlignment="1" applyProtection="1">
      <alignment horizontal="center" vertical="center"/>
      <protection hidden="1"/>
    </xf>
    <xf numFmtId="0" fontId="30" fillId="8" borderId="6" xfId="0" applyFont="1" applyFill="1" applyBorder="1" applyAlignment="1" applyProtection="1">
      <alignment horizontal="center" vertical="center"/>
      <protection hidden="1"/>
    </xf>
    <xf numFmtId="0" fontId="14" fillId="0" borderId="24" xfId="0" applyFont="1" applyBorder="1" applyAlignment="1" applyProtection="1">
      <alignment horizontal="center" wrapText="1"/>
      <protection hidden="1"/>
    </xf>
    <xf numFmtId="0" fontId="14" fillId="0" borderId="28" xfId="0" applyFont="1" applyBorder="1" applyAlignment="1" applyProtection="1">
      <alignment horizontal="center" wrapText="1"/>
      <protection hidden="1"/>
    </xf>
    <xf numFmtId="0" fontId="14" fillId="0" borderId="25" xfId="0" applyFont="1" applyBorder="1" applyAlignment="1" applyProtection="1">
      <alignment horizontal="center" wrapText="1"/>
      <protection hidden="1"/>
    </xf>
    <xf numFmtId="0" fontId="14" fillId="0" borderId="26" xfId="0" applyFont="1" applyBorder="1" applyAlignment="1" applyProtection="1">
      <alignment horizontal="center" wrapText="1"/>
      <protection hidden="1"/>
    </xf>
    <xf numFmtId="0" fontId="14" fillId="0" borderId="29" xfId="0" applyFont="1" applyBorder="1" applyAlignment="1" applyProtection="1">
      <alignment horizontal="center" wrapText="1"/>
      <protection hidden="1"/>
    </xf>
    <xf numFmtId="0" fontId="14" fillId="0" borderId="30" xfId="0" applyFont="1" applyBorder="1" applyAlignment="1" applyProtection="1">
      <alignment horizontal="center" wrapText="1"/>
      <protection hidden="1"/>
    </xf>
    <xf numFmtId="0" fontId="14" fillId="0" borderId="27" xfId="0" applyFont="1" applyBorder="1" applyAlignment="1" applyProtection="1">
      <alignment horizontal="center" wrapText="1"/>
      <protection hidden="1"/>
    </xf>
    <xf numFmtId="0" fontId="14" fillId="0" borderId="31" xfId="0" applyFont="1" applyBorder="1" applyAlignment="1" applyProtection="1">
      <alignment horizontal="center" wrapText="1"/>
      <protection hidden="1"/>
    </xf>
  </cellXfs>
  <cellStyles count="4">
    <cellStyle name="Comma 2" xfId="2" xr:uid="{6ED8227A-7FBF-47A3-A0F9-E110CBADD57E}"/>
    <cellStyle name="Comma 2 2" xfId="1" xr:uid="{6DE2CCE2-E118-47B3-91A2-330AF2E8EF67}"/>
    <cellStyle name="Normal" xfId="0" builtinId="0"/>
    <cellStyle name="Percent 2" xfId="3" xr:uid="{1935687E-2127-40A2-AA27-8DAAAE5EA2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TowerBrook\2026%20Reporting\TowerBrook%20Investors%20VI\Accounting\Capital%20Calls\Main%20Funds%20-%20OS,%20ON%20892\Capital%20Call%20%238\ILPA\Capital%20Call%20Activity%20%238%20-%20ILPA%20-%20Final.xlsx" TargetMode="External"/><Relationship Id="rId1" Type="http://schemas.openxmlformats.org/officeDocument/2006/relationships/externalLinkPath" Target="https://netorg725054-my.sharepoint.com/TowerBrook/2026%20Reporting/TowerBrook%20Investors%20VI/Accounting/Capital%20Calls/Main%20Funds%20-%20OS,%20ON%20892/Capital%20Call%20#8/ILPA/Capital Call Activity #8 - ILPA - 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4-594_TB GP VI Alb (892)"/>
      <sheetName val="105-594_TB GP VI Alb (OS)"/>
      <sheetName val="103-699_AlpInvest SF VII C.V."/>
      <sheetName val="103-700_ASP Thundercat"/>
      <sheetName val="103-701_California Pub Emp"/>
      <sheetName val="103-702_Comptroller of NYS"/>
      <sheetName val="103-703_HarbourVest Dover"/>
      <sheetName val="103-704_HLI II Secondary LP"/>
      <sheetName val="103-705_Lakeside School"/>
      <sheetName val="103-706_Mark A"/>
      <sheetName val="103-707_Masoud Inv LLC"/>
      <sheetName val="103-708_Newbury Equity "/>
      <sheetName val="103-709_NewVest PE50 2024 Agg"/>
      <sheetName val="103-1044_NewVest PE50 2023 Agg"/>
      <sheetName val="103-711_Ocean Stone LLC"/>
      <sheetName val="103-712_Pension Reserves Inv"/>
      <sheetName val="103-713_SP PES Agg Onshore"/>
      <sheetName val="103-714_St Brd of Admin Florida"/>
      <sheetName val="103-715_Sumitomo Mitsui "/>
      <sheetName val="103-716_The Norinchukin Bnk"/>
      <sheetName val="103-719_Vintage VIII Blckr"/>
      <sheetName val="103-720_Washington State Inv"/>
      <sheetName val="103-591_TCP Team Co-Inv VI LP"/>
      <sheetName val="103-717_TowerBrook Cap Growth"/>
      <sheetName val="103-718_TowerBrook Cap Spec"/>
      <sheetName val="103-593_TowerBrook Inv GP VI"/>
      <sheetName val="104-691_ACP SEC 5 FCR"/>
      <sheetName val="104-692_AlpInvest CAPM Hold"/>
      <sheetName val="104-693_AP2 Cap KB"/>
      <sheetName val="104-694_Beli Rois Ltd"/>
      <sheetName val="104-696_FID PE and VC SEV LLC"/>
      <sheetName val="104-695_Gates Fndn Trust"/>
      <sheetName val="104-662_Halstead Inv PTE Ltd"/>
      <sheetName val="104-697_KF-TB Holdings Ltd"/>
      <sheetName val="104-698_The Ignatius Fnd LLC"/>
      <sheetName val="105-721_AGRI Secondary II C.V."/>
      <sheetName val="105-722_ALP L Global Sec 2023"/>
      <sheetName val="105-723_ALP PM Secondary C.V."/>
      <sheetName val="105-724_ALP Spire Sec II LP"/>
      <sheetName val="105-725_AlpInvest G II"/>
      <sheetName val="105-726_AlpInvest PEP 2022"/>
      <sheetName val="105-727_AlpInvest RedC Sec"/>
      <sheetName val="105-729_AlpInvest Sec VIII C.V."/>
      <sheetName val="105-728_AlpInvest Sec EURO"/>
      <sheetName val="105-730_AlpInvest Sec Merlion"/>
      <sheetName val="105-731_AlpInvest SF VII BV EUR"/>
      <sheetName val="105-732_AMG Pantheon"/>
      <sheetName val="105-733_Aquasourca SA SICAR 1"/>
      <sheetName val="105-734_ASF Clippers LP"/>
      <sheetName val="105-735_Great East M Berhad"/>
      <sheetName val="105-736_Great East (Par 1A)"/>
      <sheetName val="105-737_Great East (Linked 1A)"/>
      <sheetName val="105-738_Great East (Par 1)"/>
      <sheetName val="105-739_Great East (Par 3)"/>
      <sheetName val="105-740_Helaba (F-PE-LCP)"/>
      <sheetName val="105-741_Helaba (P-B-PE-LCP)"/>
      <sheetName val="105-742_Helaba (P-PE-LCP)"/>
      <sheetName val="105-743_Helaba (S-B-PE-LCP)"/>
      <sheetName val="105-744_Helaba (S-PE-LCP)"/>
      <sheetName val="105-745_KVW SICAV-RAIF"/>
      <sheetName val="105-746_LMA Priv Eq Master"/>
      <sheetName val="105-747_SA Armal Hold 2 Ltd "/>
      <sheetName val="105-682_Skandia Mutual Life Ins"/>
      <sheetName val="105-748_SP PES Agg Offshore"/>
      <sheetName val="105-749_Great East Ltd"/>
      <sheetName val="105-750_Thule SA SICAV-SIF Th"/>
      <sheetName val="105-751_Tiera Cap SCA Sub-Fund"/>
      <sheetName val="105-752_Tiera Cap SCA USD"/>
      <sheetName val="105-753_Vintage VIII Emp OS"/>
      <sheetName val="Check"/>
      <sheetName val="2147_AlpInvest Secondaries  (2)"/>
      <sheetName val="2146_AlpInvest Secondaries  (2)"/>
      <sheetName val="2148_AlpInvest Secondaries  (2)"/>
      <sheetName val="1967_AlpInvest SF VII BV as (2)"/>
      <sheetName val="1966_AlpInvest SF VII BV as (2)"/>
      <sheetName val="1531_AP2 Capital Investment (2)"/>
      <sheetName val="1577_Aquasourca SA SICAR 1  (2)"/>
      <sheetName val="890_Beli Rois Limited (2)"/>
      <sheetName val="2210_Great Eastern General  (2)"/>
      <sheetName val="2206_Great Eastern Life Ass (2)"/>
      <sheetName val="2063_Mark A OSullivan Famil (2)"/>
      <sheetName val="1953_Newbury Equity Partner (2)"/>
      <sheetName val="2223_NewVest PE50 2024 Aggregat"/>
      <sheetName val="2118_The Great Eastern Lif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19">
          <cell r="B19">
            <v>22487310</v>
          </cell>
        </row>
        <row r="20">
          <cell r="B20">
            <v>30078</v>
          </cell>
        </row>
        <row r="27">
          <cell r="B27">
            <v>22487310</v>
          </cell>
          <cell r="C27">
            <v>-30078</v>
          </cell>
        </row>
        <row r="29">
          <cell r="B29">
            <v>13357722</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05D4-3E0C-4C95-A98D-F38AD48A2F7A}">
  <sheetPr>
    <tabColor theme="6" tint="-0.249977111117893"/>
    <pageSetUpPr fitToPage="1"/>
  </sheetPr>
  <dimension ref="A1:Q61"/>
  <sheetViews>
    <sheetView showGridLines="0" tabSelected="1" zoomScale="80" zoomScaleNormal="80" zoomScaleSheetLayoutView="85" workbookViewId="0">
      <selection sqref="A1:C1"/>
    </sheetView>
  </sheetViews>
  <sheetFormatPr defaultColWidth="9.140625" defaultRowHeight="12.75" x14ac:dyDescent="0.2"/>
  <cols>
    <col min="1" max="1" width="59.5703125" style="45" customWidth="1"/>
    <col min="2" max="3" width="23.7109375" style="45" customWidth="1"/>
    <col min="4" max="4" width="20.7109375" style="41" customWidth="1"/>
    <col min="5" max="5" width="35.7109375" style="45" customWidth="1"/>
    <col min="6" max="6" width="21.42578125" style="41" customWidth="1"/>
    <col min="7" max="7" width="16.7109375" style="41" customWidth="1"/>
    <col min="8" max="9" width="16.7109375" style="67" customWidth="1"/>
    <col min="10" max="10" width="4.5703125" style="45" customWidth="1"/>
    <col min="11" max="11" width="39.140625" style="45" bestFit="1" customWidth="1"/>
    <col min="12" max="14" width="15.7109375" style="41" customWidth="1"/>
    <col min="15" max="15" width="15.7109375" style="45" customWidth="1"/>
    <col min="16" max="16" width="1.7109375" style="45" customWidth="1"/>
    <col min="17" max="16384" width="9.140625" style="45"/>
  </cols>
  <sheetData>
    <row r="1" spans="1:9" s="1" customFormat="1" ht="42" customHeight="1" thickBot="1" x14ac:dyDescent="0.25">
      <c r="A1" s="68" t="s">
        <v>0</v>
      </c>
      <c r="B1" s="69"/>
      <c r="C1" s="69"/>
      <c r="E1" s="70"/>
      <c r="F1" s="70"/>
      <c r="G1" s="70"/>
      <c r="H1" s="70"/>
      <c r="I1" s="70"/>
    </row>
    <row r="2" spans="1:9" s="1" customFormat="1" ht="21.75" customHeight="1" thickBot="1" x14ac:dyDescent="0.3">
      <c r="A2" s="2" t="s">
        <v>1</v>
      </c>
      <c r="B2" s="71" t="s">
        <v>71</v>
      </c>
      <c r="C2" s="72"/>
      <c r="E2" s="70"/>
      <c r="F2" s="70"/>
      <c r="G2" s="70"/>
      <c r="H2" s="70"/>
      <c r="I2" s="70"/>
    </row>
    <row r="3" spans="1:9" s="1" customFormat="1" ht="15.75" customHeight="1" thickBot="1" x14ac:dyDescent="0.25">
      <c r="A3" s="73" t="s">
        <v>2</v>
      </c>
      <c r="B3" s="74"/>
      <c r="C3" s="75"/>
    </row>
    <row r="4" spans="1:9" s="1" customFormat="1" ht="15.75" customHeight="1" thickBot="1" x14ac:dyDescent="0.25">
      <c r="A4" s="3" t="s">
        <v>3</v>
      </c>
      <c r="B4" s="76">
        <v>46092</v>
      </c>
      <c r="C4" s="77"/>
      <c r="E4" s="78" t="s">
        <v>4</v>
      </c>
      <c r="F4" s="79"/>
      <c r="G4" s="79"/>
      <c r="H4" s="79"/>
      <c r="I4" s="80"/>
    </row>
    <row r="5" spans="1:9" s="1" customFormat="1" ht="15.75" customHeight="1" x14ac:dyDescent="0.2">
      <c r="A5" s="4" t="s">
        <v>5</v>
      </c>
      <c r="B5" s="81">
        <v>46106</v>
      </c>
      <c r="C5" s="82"/>
      <c r="E5" s="5" t="s">
        <v>6</v>
      </c>
      <c r="F5" s="83" t="s">
        <v>7</v>
      </c>
      <c r="G5" s="83"/>
      <c r="H5" s="83"/>
      <c r="I5" s="84"/>
    </row>
    <row r="6" spans="1:9" s="1" customFormat="1" ht="15.75" customHeight="1" x14ac:dyDescent="0.2">
      <c r="A6" s="4" t="s">
        <v>8</v>
      </c>
      <c r="B6" s="85" t="s">
        <v>9</v>
      </c>
      <c r="C6" s="86"/>
      <c r="E6" s="6" t="s">
        <v>10</v>
      </c>
      <c r="F6" s="83" t="s">
        <v>11</v>
      </c>
      <c r="G6" s="83"/>
      <c r="H6" s="83"/>
      <c r="I6" s="84"/>
    </row>
    <row r="7" spans="1:9" s="1" customFormat="1" ht="15.75" customHeight="1" x14ac:dyDescent="0.2">
      <c r="A7" s="4" t="s">
        <v>12</v>
      </c>
      <c r="B7" s="87">
        <v>5247210</v>
      </c>
      <c r="C7" s="88"/>
      <c r="E7" s="5" t="s">
        <v>13</v>
      </c>
      <c r="F7" s="89">
        <v>13492</v>
      </c>
      <c r="G7" s="89"/>
      <c r="H7" s="89"/>
      <c r="I7" s="90"/>
    </row>
    <row r="8" spans="1:9" s="1" customFormat="1" ht="15.75" customHeight="1" x14ac:dyDescent="0.2">
      <c r="A8" s="7" t="s">
        <v>14</v>
      </c>
      <c r="B8" s="87">
        <v>2623604570</v>
      </c>
      <c r="C8" s="88"/>
      <c r="E8" s="5" t="s">
        <v>15</v>
      </c>
      <c r="F8" s="89">
        <v>-47</v>
      </c>
      <c r="G8" s="89"/>
      <c r="H8" s="89"/>
      <c r="I8" s="90"/>
    </row>
    <row r="9" spans="1:9" s="1" customFormat="1" ht="15.75" customHeight="1" x14ac:dyDescent="0.2">
      <c r="A9" s="8" t="s">
        <v>16</v>
      </c>
      <c r="B9" s="9" t="s">
        <v>17</v>
      </c>
      <c r="C9" s="10" t="s">
        <v>18</v>
      </c>
      <c r="E9" s="5" t="s">
        <v>19</v>
      </c>
      <c r="F9" s="89">
        <v>-6784</v>
      </c>
      <c r="G9" s="89"/>
      <c r="H9" s="89"/>
      <c r="I9" s="90"/>
    </row>
    <row r="10" spans="1:9" s="1" customFormat="1" ht="25.5" x14ac:dyDescent="0.2">
      <c r="A10" s="4" t="s">
        <v>20</v>
      </c>
      <c r="B10" s="11">
        <v>1447562724</v>
      </c>
      <c r="C10" s="12">
        <v>-1971161</v>
      </c>
      <c r="E10" s="13" t="str">
        <f>"Call: Mgmt. Fee ("&amp;B14&amp;"):"</f>
        <v>Call: Mgmt. Fee (Pravin Capital Aggregator, LP):</v>
      </c>
      <c r="F10" s="89">
        <v>6661</v>
      </c>
      <c r="G10" s="89"/>
      <c r="H10" s="89"/>
      <c r="I10" s="90"/>
    </row>
    <row r="11" spans="1:9" s="1" customFormat="1" ht="15.75" customHeight="1" thickBot="1" x14ac:dyDescent="0.25">
      <c r="A11" s="4" t="s">
        <v>21</v>
      </c>
      <c r="B11" s="11">
        <v>781630884</v>
      </c>
      <c r="C11" s="12">
        <v>0</v>
      </c>
      <c r="E11" s="14" t="s">
        <v>22</v>
      </c>
      <c r="F11" s="93">
        <v>16233</v>
      </c>
      <c r="G11" s="93"/>
      <c r="H11" s="93"/>
      <c r="I11" s="94"/>
    </row>
    <row r="12" spans="1:9" s="1" customFormat="1" ht="15.75" customHeight="1" thickBot="1" x14ac:dyDescent="0.25">
      <c r="A12" s="15" t="s">
        <v>23</v>
      </c>
      <c r="B12" s="16">
        <f>B10+B11</f>
        <v>2229193608</v>
      </c>
      <c r="C12" s="17">
        <f>C10+C11</f>
        <v>-1971161</v>
      </c>
    </row>
    <row r="13" spans="1:9" s="1" customFormat="1" ht="15.75" customHeight="1" thickBot="1" x14ac:dyDescent="0.25">
      <c r="A13" s="73" t="s">
        <v>24</v>
      </c>
      <c r="B13" s="74"/>
      <c r="C13" s="75"/>
      <c r="E13" s="95"/>
      <c r="F13" s="95"/>
      <c r="G13" s="95"/>
      <c r="H13" s="95"/>
      <c r="I13" s="95"/>
    </row>
    <row r="14" spans="1:9" s="1" customFormat="1" ht="29.45" customHeight="1" x14ac:dyDescent="0.2">
      <c r="A14" s="4" t="s">
        <v>25</v>
      </c>
      <c r="B14" s="96" t="s">
        <v>72</v>
      </c>
      <c r="C14" s="97"/>
      <c r="I14" s="18"/>
    </row>
    <row r="15" spans="1:9" s="1" customFormat="1" ht="15.75" customHeight="1" x14ac:dyDescent="0.2">
      <c r="A15" s="4" t="s">
        <v>26</v>
      </c>
      <c r="B15" s="87">
        <v>1300000</v>
      </c>
      <c r="C15" s="88"/>
    </row>
    <row r="16" spans="1:9" s="1" customFormat="1" ht="15.75" customHeight="1" x14ac:dyDescent="0.2">
      <c r="A16" s="4" t="s">
        <v>27</v>
      </c>
      <c r="B16" s="98">
        <f>IF(B8=0,0,B15/B8)</f>
        <v>4.9550150006027777E-4</v>
      </c>
      <c r="C16" s="99"/>
    </row>
    <row r="17" spans="1:17" s="1" customFormat="1" x14ac:dyDescent="0.2">
      <c r="A17" s="21" t="s">
        <v>28</v>
      </c>
      <c r="B17" s="98">
        <v>5.0000000000000001E-4</v>
      </c>
      <c r="C17" s="99"/>
    </row>
    <row r="18" spans="1:17" s="1" customFormat="1" ht="15.75" customHeight="1" x14ac:dyDescent="0.2">
      <c r="A18" s="4" t="s">
        <v>29</v>
      </c>
      <c r="B18" s="91">
        <v>512682</v>
      </c>
      <c r="C18" s="92"/>
    </row>
    <row r="19" spans="1:17" s="1" customFormat="1" ht="15.75" customHeight="1" x14ac:dyDescent="0.2">
      <c r="A19" s="22" t="s">
        <v>30</v>
      </c>
      <c r="B19" s="91">
        <v>788295</v>
      </c>
      <c r="C19" s="92"/>
      <c r="E19" s="23"/>
    </row>
    <row r="20" spans="1:17" s="1" customFormat="1" ht="15.75" customHeight="1" thickBot="1" x14ac:dyDescent="0.25">
      <c r="A20" s="24" t="s">
        <v>31</v>
      </c>
      <c r="B20" s="101">
        <v>977</v>
      </c>
      <c r="C20" s="102"/>
    </row>
    <row r="21" spans="1:17" s="1" customFormat="1" ht="15.75" customHeight="1" thickBot="1" x14ac:dyDescent="0.25">
      <c r="A21" s="103" t="s">
        <v>32</v>
      </c>
      <c r="B21" s="104"/>
      <c r="C21" s="105"/>
      <c r="E21" s="95"/>
      <c r="F21" s="95"/>
      <c r="G21" s="95"/>
      <c r="H21" s="95"/>
      <c r="I21" s="95"/>
    </row>
    <row r="22" spans="1:17" s="1" customFormat="1" ht="15.75" customHeight="1" x14ac:dyDescent="0.2">
      <c r="A22" s="25" t="s">
        <v>33</v>
      </c>
      <c r="B22" s="26"/>
      <c r="C22" s="27"/>
    </row>
    <row r="23" spans="1:17" s="1" customFormat="1" ht="15.75" customHeight="1" x14ac:dyDescent="0.2">
      <c r="A23" s="4" t="s">
        <v>34</v>
      </c>
      <c r="B23" s="106">
        <f>B18</f>
        <v>512682</v>
      </c>
      <c r="C23" s="107"/>
    </row>
    <row r="24" spans="1:17" s="1" customFormat="1" ht="15.75" customHeight="1" x14ac:dyDescent="0.2">
      <c r="A24" s="4" t="s">
        <v>35</v>
      </c>
      <c r="B24" s="108">
        <f>SUM(F39:F61)</f>
        <v>-385333</v>
      </c>
      <c r="C24" s="109"/>
    </row>
    <row r="25" spans="1:17" s="1" customFormat="1" ht="15.75" customHeight="1" thickBot="1" x14ac:dyDescent="0.25">
      <c r="A25" s="4" t="s">
        <v>36</v>
      </c>
      <c r="B25" s="108">
        <f>B23+B24</f>
        <v>127349</v>
      </c>
      <c r="C25" s="109"/>
    </row>
    <row r="26" spans="1:17" s="1" customFormat="1" ht="15.75" customHeight="1" thickBot="1" x14ac:dyDescent="0.25">
      <c r="A26" s="25" t="s">
        <v>37</v>
      </c>
      <c r="B26" s="28" t="s">
        <v>17</v>
      </c>
      <c r="C26" s="29" t="s">
        <v>18</v>
      </c>
      <c r="E26" s="110" t="s">
        <v>38</v>
      </c>
      <c r="F26" s="111"/>
      <c r="G26" s="111"/>
      <c r="H26" s="111"/>
      <c r="I26" s="112"/>
    </row>
    <row r="27" spans="1:17" s="1" customFormat="1" ht="15.75" customHeight="1" x14ac:dyDescent="0.25">
      <c r="A27" s="22" t="s">
        <v>39</v>
      </c>
      <c r="B27" s="11">
        <f>rngContribLpCumulative</f>
        <v>788295</v>
      </c>
      <c r="C27" s="12">
        <f>-rngDistribLpCumulative</f>
        <v>-977</v>
      </c>
      <c r="E27" s="30" t="s">
        <v>40</v>
      </c>
      <c r="G27" s="113" t="s">
        <v>41</v>
      </c>
      <c r="H27" s="114"/>
      <c r="I27" s="115"/>
    </row>
    <row r="28" spans="1:17" s="1" customFormat="1" ht="15.75" customHeight="1" x14ac:dyDescent="0.2">
      <c r="A28" s="31" t="s">
        <v>42</v>
      </c>
      <c r="B28" s="19">
        <f>IF(B10=0,0,B27/B10)</f>
        <v>5.4456707604471309E-4</v>
      </c>
      <c r="C28" s="20">
        <f>IF(C10=0,0,C27/C10)</f>
        <v>4.9564698165192997E-4</v>
      </c>
      <c r="E28" s="32" t="s">
        <v>43</v>
      </c>
      <c r="F28" s="33"/>
      <c r="G28" s="34">
        <v>128628</v>
      </c>
      <c r="I28" s="35"/>
      <c r="L28" s="36"/>
    </row>
    <row r="29" spans="1:17" s="1" customFormat="1" ht="15.75" customHeight="1" x14ac:dyDescent="0.2">
      <c r="A29" s="37" t="s">
        <v>44</v>
      </c>
      <c r="B29" s="11">
        <v>385333</v>
      </c>
      <c r="C29" s="12">
        <v>0</v>
      </c>
      <c r="E29" s="32" t="s">
        <v>45</v>
      </c>
      <c r="G29" s="38">
        <f>B23</f>
        <v>512682</v>
      </c>
      <c r="H29" s="33"/>
      <c r="I29" s="39"/>
      <c r="K29" s="33"/>
      <c r="L29" s="40"/>
      <c r="N29" s="40"/>
      <c r="O29" s="33"/>
      <c r="P29" s="41"/>
      <c r="Q29" s="41"/>
    </row>
    <row r="30" spans="1:17" s="1" customFormat="1" ht="15.75" customHeight="1" x14ac:dyDescent="0.2">
      <c r="A30" s="42" t="s">
        <v>46</v>
      </c>
      <c r="B30" s="19">
        <f>IF(B11=0,0,B29/B11)</f>
        <v>4.9298589383783863E-4</v>
      </c>
      <c r="C30" s="20">
        <f>IF(C11=0,0,C29/C11)</f>
        <v>0</v>
      </c>
      <c r="E30" s="32" t="s">
        <v>47</v>
      </c>
      <c r="G30" s="43">
        <f>G28-G29</f>
        <v>-384054</v>
      </c>
      <c r="H30" s="33"/>
      <c r="I30" s="44"/>
      <c r="K30" s="33"/>
      <c r="L30" s="40"/>
      <c r="N30" s="40"/>
      <c r="O30" s="33"/>
      <c r="P30" s="45"/>
      <c r="Q30" s="46"/>
    </row>
    <row r="31" spans="1:17" s="1" customFormat="1" ht="15.75" customHeight="1" x14ac:dyDescent="0.2">
      <c r="A31" s="21" t="s">
        <v>48</v>
      </c>
      <c r="B31" s="47">
        <f>rngContribLpCumulative219+rngContribLpInvestor</f>
        <v>1173628</v>
      </c>
      <c r="C31" s="48">
        <f>rngDistribLpCumulative219+C30</f>
        <v>-977</v>
      </c>
      <c r="E31" s="116" t="s">
        <v>49</v>
      </c>
      <c r="F31" s="117"/>
      <c r="G31" s="120" t="s">
        <v>50</v>
      </c>
      <c r="H31" s="120"/>
      <c r="I31" s="121"/>
      <c r="K31" s="33"/>
      <c r="L31" s="40"/>
      <c r="M31" s="40"/>
      <c r="N31" s="40"/>
      <c r="O31" s="33"/>
      <c r="P31" s="45"/>
      <c r="Q31" s="45"/>
    </row>
    <row r="32" spans="1:17" s="1" customFormat="1" ht="15.75" customHeight="1" thickBot="1" x14ac:dyDescent="0.25">
      <c r="A32" s="31" t="s">
        <v>42</v>
      </c>
      <c r="B32" s="49">
        <f>IF(B12=0,0,B31/B12)</f>
        <v>5.2648096414243805E-4</v>
      </c>
      <c r="C32" s="50">
        <f>IF(C12=0,0,C31/C12)</f>
        <v>4.9564698165192997E-4</v>
      </c>
      <c r="E32" s="116"/>
      <c r="F32" s="117"/>
      <c r="G32" s="122"/>
      <c r="H32" s="122"/>
      <c r="I32" s="123"/>
      <c r="K32" s="33"/>
      <c r="L32" s="40"/>
      <c r="M32" s="40"/>
      <c r="N32" s="40"/>
      <c r="O32" s="33"/>
      <c r="P32" s="45"/>
    </row>
    <row r="33" spans="1:17" s="1" customFormat="1" ht="50.1" customHeight="1" thickBot="1" x14ac:dyDescent="0.25">
      <c r="A33" s="51" t="s">
        <v>51</v>
      </c>
      <c r="B33" s="126">
        <f>SUMIF(G38:G61,"&gt; -999999999999999999")</f>
        <v>385333</v>
      </c>
      <c r="C33" s="127"/>
      <c r="E33" s="118"/>
      <c r="F33" s="119"/>
      <c r="G33" s="124"/>
      <c r="H33" s="124"/>
      <c r="I33" s="125"/>
      <c r="K33" s="33"/>
      <c r="L33" s="40"/>
      <c r="M33" s="40"/>
      <c r="N33" s="40"/>
      <c r="O33" s="33"/>
      <c r="P33" s="45"/>
      <c r="Q33" s="45"/>
    </row>
    <row r="34" spans="1:17" s="1" customFormat="1" ht="15.75" customHeight="1" x14ac:dyDescent="0.2">
      <c r="A34" s="100" t="s">
        <v>52</v>
      </c>
      <c r="B34" s="100"/>
      <c r="C34" s="100"/>
      <c r="D34" s="100"/>
      <c r="E34" s="100"/>
      <c r="F34" s="100"/>
      <c r="G34" s="100"/>
      <c r="H34" s="52"/>
      <c r="I34" s="52"/>
      <c r="J34" s="53"/>
      <c r="K34" s="33"/>
      <c r="L34" s="40"/>
      <c r="M34" s="40"/>
      <c r="N34" s="40"/>
      <c r="O34" s="33"/>
      <c r="P34" s="45"/>
      <c r="Q34" s="45"/>
    </row>
    <row r="35" spans="1:17" s="1" customFormat="1" ht="15.75" customHeight="1" x14ac:dyDescent="0.2">
      <c r="A35" s="130" t="s">
        <v>53</v>
      </c>
      <c r="B35" s="130"/>
      <c r="C35" s="130"/>
      <c r="D35" s="130"/>
      <c r="E35" s="130"/>
      <c r="F35" s="130"/>
      <c r="G35" s="130"/>
      <c r="H35" s="55"/>
      <c r="I35" s="55"/>
      <c r="J35" s="53"/>
      <c r="K35" s="33"/>
      <c r="L35" s="40"/>
      <c r="M35" s="40"/>
      <c r="N35" s="40"/>
      <c r="O35" s="33"/>
      <c r="P35" s="45"/>
      <c r="Q35" s="45"/>
    </row>
    <row r="36" spans="1:17" s="1" customFormat="1" ht="15.75" customHeight="1" x14ac:dyDescent="0.2">
      <c r="A36" s="130" t="s">
        <v>54</v>
      </c>
      <c r="B36" s="130"/>
      <c r="C36" s="130"/>
      <c r="D36" s="130"/>
      <c r="E36" s="130"/>
      <c r="F36" s="130"/>
      <c r="G36" s="130"/>
      <c r="H36" s="55"/>
      <c r="I36" s="55"/>
      <c r="J36" s="53"/>
      <c r="K36" s="33"/>
      <c r="L36" s="56"/>
      <c r="M36" s="56"/>
      <c r="N36" s="56"/>
      <c r="O36" s="33"/>
      <c r="P36" s="45"/>
      <c r="Q36" s="45"/>
    </row>
    <row r="37" spans="1:17" s="1" customFormat="1" ht="15.75" customHeight="1" thickBot="1" x14ac:dyDescent="0.25">
      <c r="A37" s="54"/>
      <c r="B37" s="54"/>
      <c r="C37" s="54"/>
      <c r="D37" s="54"/>
      <c r="E37" s="54"/>
      <c r="F37" s="54"/>
      <c r="G37" s="54"/>
      <c r="H37" s="55"/>
      <c r="I37" s="55"/>
      <c r="J37" s="53"/>
      <c r="K37" s="33"/>
      <c r="L37" s="56"/>
      <c r="M37" s="56"/>
      <c r="N37" s="56"/>
      <c r="O37" s="33"/>
      <c r="P37" s="45"/>
      <c r="Q37" s="45"/>
    </row>
    <row r="38" spans="1:17" ht="23.25" customHeight="1" thickBot="1" x14ac:dyDescent="0.25">
      <c r="A38" s="131" t="s">
        <v>55</v>
      </c>
      <c r="B38" s="132"/>
      <c r="C38" s="132"/>
      <c r="D38" s="132"/>
      <c r="E38" s="132"/>
      <c r="F38" s="132"/>
      <c r="G38" s="133"/>
      <c r="H38" s="57"/>
      <c r="I38" s="57"/>
      <c r="K38" s="33"/>
      <c r="L38" s="40"/>
      <c r="M38" s="40"/>
      <c r="N38" s="40"/>
      <c r="O38" s="33"/>
    </row>
    <row r="39" spans="1:17" ht="13.5" customHeight="1" x14ac:dyDescent="0.2">
      <c r="A39" s="134" t="s">
        <v>56</v>
      </c>
      <c r="B39" s="136" t="s">
        <v>57</v>
      </c>
      <c r="C39" s="137"/>
      <c r="D39" s="136" t="s">
        <v>58</v>
      </c>
      <c r="E39" s="140" t="s">
        <v>59</v>
      </c>
      <c r="F39" s="140" t="s">
        <v>60</v>
      </c>
      <c r="G39" s="140" t="s">
        <v>61</v>
      </c>
      <c r="H39" s="58"/>
      <c r="I39" s="58"/>
      <c r="K39" s="33"/>
      <c r="L39" s="40"/>
      <c r="M39" s="40"/>
      <c r="N39" s="40"/>
      <c r="O39" s="33"/>
    </row>
    <row r="40" spans="1:17" s="59" customFormat="1" ht="50.25" customHeight="1" thickBot="1" x14ac:dyDescent="0.25">
      <c r="A40" s="135"/>
      <c r="B40" s="138"/>
      <c r="C40" s="139"/>
      <c r="D40" s="138"/>
      <c r="E40" s="141"/>
      <c r="F40" s="141"/>
      <c r="G40" s="141"/>
      <c r="H40" s="58"/>
      <c r="I40" s="58"/>
      <c r="K40" s="33"/>
      <c r="L40" s="40"/>
      <c r="M40" s="40"/>
      <c r="N40" s="40"/>
      <c r="O40" s="33"/>
      <c r="P40" s="45"/>
      <c r="Q40" s="45"/>
    </row>
    <row r="41" spans="1:17" ht="15" customHeight="1" x14ac:dyDescent="0.2">
      <c r="A41" s="60" t="s">
        <v>78</v>
      </c>
      <c r="B41" s="128" t="s">
        <v>62</v>
      </c>
      <c r="C41" s="129"/>
      <c r="D41" s="63">
        <v>69686</v>
      </c>
      <c r="E41" s="64" t="s">
        <v>63</v>
      </c>
      <c r="F41" s="63">
        <v>-69686</v>
      </c>
      <c r="G41" s="63">
        <v>69686</v>
      </c>
      <c r="H41" s="65"/>
      <c r="I41" s="65"/>
      <c r="J41" s="66"/>
      <c r="K41" s="33"/>
      <c r="L41" s="40"/>
      <c r="M41" s="40"/>
      <c r="N41" s="40"/>
      <c r="O41" s="33"/>
    </row>
    <row r="42" spans="1:17" ht="15" customHeight="1" x14ac:dyDescent="0.2">
      <c r="A42" s="60" t="s">
        <v>78</v>
      </c>
      <c r="B42" s="61" t="s">
        <v>64</v>
      </c>
      <c r="C42" s="62"/>
      <c r="D42" s="63">
        <v>2455</v>
      </c>
      <c r="E42" s="64" t="s">
        <v>63</v>
      </c>
      <c r="F42" s="63">
        <v>-2455</v>
      </c>
      <c r="G42" s="63">
        <v>2455</v>
      </c>
      <c r="H42" s="65"/>
      <c r="I42" s="65"/>
      <c r="J42" s="66"/>
      <c r="K42" s="33"/>
      <c r="L42" s="40"/>
      <c r="M42" s="40"/>
      <c r="N42" s="40"/>
      <c r="O42" s="33"/>
    </row>
    <row r="43" spans="1:17" ht="15" customHeight="1" x14ac:dyDescent="0.2">
      <c r="A43" s="60" t="s">
        <v>73</v>
      </c>
      <c r="B43" s="61" t="s">
        <v>62</v>
      </c>
      <c r="C43" s="62"/>
      <c r="D43" s="63">
        <v>20128</v>
      </c>
      <c r="E43" s="64" t="s">
        <v>63</v>
      </c>
      <c r="F43" s="63">
        <v>-20128</v>
      </c>
      <c r="G43" s="63">
        <v>20128</v>
      </c>
      <c r="H43" s="65"/>
      <c r="I43" s="65"/>
      <c r="J43" s="66"/>
      <c r="K43" s="33"/>
      <c r="L43" s="40"/>
      <c r="M43" s="40"/>
      <c r="N43" s="40"/>
      <c r="O43" s="33"/>
    </row>
    <row r="44" spans="1:17" ht="15" customHeight="1" x14ac:dyDescent="0.2">
      <c r="A44" s="60" t="s">
        <v>74</v>
      </c>
      <c r="B44" s="61" t="s">
        <v>62</v>
      </c>
      <c r="C44" s="62"/>
      <c r="D44" s="63">
        <v>89486</v>
      </c>
      <c r="E44" s="64" t="s">
        <v>63</v>
      </c>
      <c r="F44" s="63">
        <v>-89486</v>
      </c>
      <c r="G44" s="63">
        <v>89486</v>
      </c>
      <c r="H44" s="65"/>
      <c r="I44" s="65"/>
      <c r="J44" s="66"/>
      <c r="K44" s="33"/>
      <c r="L44" s="40"/>
      <c r="M44" s="40"/>
      <c r="N44" s="40"/>
      <c r="O44" s="33"/>
    </row>
    <row r="45" spans="1:17" x14ac:dyDescent="0.2">
      <c r="A45" s="60" t="s">
        <v>74</v>
      </c>
      <c r="B45" s="128" t="s">
        <v>64</v>
      </c>
      <c r="C45" s="129"/>
      <c r="D45" s="63">
        <v>3040</v>
      </c>
      <c r="E45" s="64" t="s">
        <v>63</v>
      </c>
      <c r="F45" s="63">
        <v>-3040</v>
      </c>
      <c r="G45" s="63">
        <v>3040</v>
      </c>
      <c r="H45" s="65"/>
      <c r="I45" s="65"/>
      <c r="J45" s="66"/>
      <c r="K45" s="33"/>
      <c r="L45" s="40"/>
      <c r="M45" s="40"/>
      <c r="N45" s="40"/>
      <c r="O45" s="33"/>
    </row>
    <row r="46" spans="1:17" x14ac:dyDescent="0.2">
      <c r="A46" s="60" t="s">
        <v>75</v>
      </c>
      <c r="B46" s="128" t="s">
        <v>62</v>
      </c>
      <c r="C46" s="129"/>
      <c r="D46" s="63">
        <v>81781</v>
      </c>
      <c r="E46" s="64" t="s">
        <v>63</v>
      </c>
      <c r="F46" s="63">
        <v>-81781</v>
      </c>
      <c r="G46" s="63">
        <v>81781</v>
      </c>
      <c r="H46" s="65"/>
      <c r="I46" s="65"/>
      <c r="J46" s="66"/>
      <c r="K46" s="33"/>
      <c r="L46" s="40"/>
      <c r="M46" s="40"/>
      <c r="N46" s="40"/>
      <c r="O46" s="33"/>
    </row>
    <row r="47" spans="1:17" x14ac:dyDescent="0.2">
      <c r="A47" s="60" t="s">
        <v>75</v>
      </c>
      <c r="B47" s="128" t="s">
        <v>64</v>
      </c>
      <c r="C47" s="129"/>
      <c r="D47" s="63">
        <v>2521</v>
      </c>
      <c r="E47" s="64" t="s">
        <v>63</v>
      </c>
      <c r="F47" s="63">
        <v>-2521</v>
      </c>
      <c r="G47" s="63">
        <v>2521</v>
      </c>
      <c r="H47" s="65"/>
      <c r="I47" s="65"/>
      <c r="J47" s="66"/>
      <c r="K47" s="33"/>
      <c r="L47" s="40"/>
      <c r="M47" s="40"/>
      <c r="N47" s="40"/>
      <c r="O47" s="33"/>
    </row>
    <row r="48" spans="1:17" x14ac:dyDescent="0.2">
      <c r="A48" s="60" t="s">
        <v>76</v>
      </c>
      <c r="B48" s="128" t="s">
        <v>62</v>
      </c>
      <c r="C48" s="129"/>
      <c r="D48" s="63">
        <v>83698</v>
      </c>
      <c r="E48" s="64" t="s">
        <v>63</v>
      </c>
      <c r="F48" s="63">
        <v>-83698</v>
      </c>
      <c r="G48" s="63">
        <v>83698</v>
      </c>
      <c r="H48" s="65"/>
      <c r="I48" s="65"/>
      <c r="J48" s="66"/>
      <c r="K48" s="33"/>
      <c r="L48" s="40"/>
      <c r="M48" s="40"/>
      <c r="N48" s="40"/>
      <c r="O48" s="33"/>
    </row>
    <row r="49" spans="1:15" x14ac:dyDescent="0.2">
      <c r="A49" s="60" t="s">
        <v>76</v>
      </c>
      <c r="B49" s="128" t="s">
        <v>64</v>
      </c>
      <c r="C49" s="129"/>
      <c r="D49" s="63">
        <v>2588</v>
      </c>
      <c r="E49" s="64" t="s">
        <v>63</v>
      </c>
      <c r="F49" s="63">
        <v>-2588</v>
      </c>
      <c r="G49" s="63">
        <v>2588</v>
      </c>
      <c r="H49" s="65"/>
      <c r="I49" s="65"/>
      <c r="J49" s="66"/>
      <c r="K49" s="33"/>
      <c r="L49" s="40"/>
      <c r="M49" s="40"/>
      <c r="N49" s="40"/>
      <c r="O49" s="33"/>
    </row>
    <row r="50" spans="1:15" ht="15" customHeight="1" x14ac:dyDescent="0.2">
      <c r="A50" s="60" t="s">
        <v>77</v>
      </c>
      <c r="B50" s="128" t="s">
        <v>62</v>
      </c>
      <c r="C50" s="129"/>
      <c r="D50" s="63">
        <v>1363</v>
      </c>
      <c r="E50" s="64" t="s">
        <v>63</v>
      </c>
      <c r="F50" s="63">
        <v>-1363</v>
      </c>
      <c r="G50" s="63">
        <v>1363</v>
      </c>
      <c r="H50" s="65"/>
      <c r="I50" s="65"/>
      <c r="J50" s="66"/>
      <c r="K50" s="33"/>
      <c r="L50" s="40"/>
      <c r="M50" s="40"/>
      <c r="N50" s="40"/>
      <c r="O50" s="33"/>
    </row>
    <row r="51" spans="1:15" ht="15" customHeight="1" x14ac:dyDescent="0.2">
      <c r="A51" s="60" t="s">
        <v>77</v>
      </c>
      <c r="B51" s="128" t="s">
        <v>64</v>
      </c>
      <c r="C51" s="129"/>
      <c r="D51" s="63">
        <v>30</v>
      </c>
      <c r="E51" s="64" t="s">
        <v>63</v>
      </c>
      <c r="F51" s="63">
        <v>-30</v>
      </c>
      <c r="G51" s="63">
        <v>30</v>
      </c>
      <c r="H51" s="65"/>
      <c r="I51" s="65"/>
      <c r="J51" s="66"/>
      <c r="K51" s="33"/>
      <c r="L51" s="40"/>
      <c r="M51" s="40"/>
      <c r="N51" s="40"/>
      <c r="O51" s="33"/>
    </row>
    <row r="52" spans="1:15" ht="15" customHeight="1" x14ac:dyDescent="0.2">
      <c r="A52" s="60" t="s">
        <v>65</v>
      </c>
      <c r="B52" s="128" t="s">
        <v>66</v>
      </c>
      <c r="C52" s="129"/>
      <c r="D52" s="63">
        <v>21527</v>
      </c>
      <c r="E52" s="64" t="s">
        <v>63</v>
      </c>
      <c r="F52" s="63">
        <v>-21527</v>
      </c>
      <c r="G52" s="63">
        <v>21527</v>
      </c>
      <c r="H52" s="65"/>
      <c r="I52" s="65"/>
      <c r="J52" s="66"/>
      <c r="K52" s="33"/>
      <c r="L52" s="40"/>
      <c r="M52" s="40"/>
      <c r="N52" s="40"/>
      <c r="O52" s="33"/>
    </row>
    <row r="53" spans="1:15" ht="15" customHeight="1" x14ac:dyDescent="0.2">
      <c r="A53" s="60" t="s">
        <v>67</v>
      </c>
      <c r="B53" s="128" t="s">
        <v>68</v>
      </c>
      <c r="C53" s="129"/>
      <c r="D53" s="63">
        <v>6661</v>
      </c>
      <c r="E53" s="64" t="s">
        <v>63</v>
      </c>
      <c r="F53" s="63">
        <v>-6661</v>
      </c>
      <c r="G53" s="63">
        <v>6661</v>
      </c>
      <c r="H53" s="65"/>
      <c r="I53" s="65"/>
      <c r="J53" s="66"/>
      <c r="K53" s="33"/>
      <c r="L53" s="40"/>
      <c r="M53" s="40"/>
      <c r="N53" s="40"/>
      <c r="O53" s="33"/>
    </row>
    <row r="54" spans="1:15" ht="15" customHeight="1" x14ac:dyDescent="0.2">
      <c r="A54" s="60" t="s">
        <v>69</v>
      </c>
      <c r="B54" s="128" t="s">
        <v>70</v>
      </c>
      <c r="C54" s="129"/>
      <c r="D54" s="63">
        <v>369</v>
      </c>
      <c r="E54" s="64" t="s">
        <v>63</v>
      </c>
      <c r="F54" s="63">
        <v>-369</v>
      </c>
      <c r="G54" s="63">
        <v>369</v>
      </c>
      <c r="H54" s="65"/>
      <c r="I54" s="65"/>
      <c r="J54" s="66"/>
      <c r="K54" s="33"/>
      <c r="L54" s="40"/>
      <c r="M54" s="40"/>
      <c r="N54" s="40"/>
      <c r="O54" s="33"/>
    </row>
    <row r="55" spans="1:15" ht="15" customHeight="1" x14ac:dyDescent="0.2">
      <c r="A55" s="60"/>
      <c r="B55" s="128"/>
      <c r="C55" s="129"/>
      <c r="D55" s="63"/>
      <c r="E55" s="64"/>
      <c r="F55" s="63"/>
      <c r="G55" s="63"/>
      <c r="H55" s="65"/>
      <c r="I55" s="65"/>
      <c r="J55" s="66"/>
      <c r="K55" s="33"/>
      <c r="L55" s="40"/>
      <c r="M55" s="40"/>
      <c r="N55" s="40"/>
      <c r="O55" s="33"/>
    </row>
    <row r="56" spans="1:15" ht="15" customHeight="1" x14ac:dyDescent="0.2">
      <c r="A56" s="60"/>
      <c r="B56" s="128"/>
      <c r="C56" s="129"/>
      <c r="D56" s="63"/>
      <c r="E56" s="64"/>
      <c r="F56" s="63"/>
      <c r="G56" s="63"/>
      <c r="H56" s="65"/>
      <c r="I56" s="65"/>
      <c r="J56" s="66"/>
      <c r="K56" s="33"/>
      <c r="L56" s="40"/>
      <c r="M56" s="40"/>
      <c r="N56" s="40"/>
      <c r="O56" s="33"/>
    </row>
    <row r="57" spans="1:15" ht="15" customHeight="1" x14ac:dyDescent="0.2">
      <c r="A57" s="60"/>
      <c r="B57" s="128"/>
      <c r="C57" s="129"/>
      <c r="D57" s="63"/>
      <c r="E57" s="64"/>
      <c r="F57" s="63"/>
      <c r="G57" s="63"/>
      <c r="H57" s="65"/>
      <c r="I57" s="65"/>
      <c r="J57" s="66"/>
      <c r="K57" s="33"/>
      <c r="L57" s="40"/>
      <c r="M57" s="40"/>
      <c r="N57" s="40"/>
      <c r="O57" s="33"/>
    </row>
    <row r="58" spans="1:15" ht="15" customHeight="1" x14ac:dyDescent="0.2">
      <c r="A58" s="60"/>
      <c r="B58" s="128"/>
      <c r="C58" s="129"/>
      <c r="D58" s="63"/>
      <c r="E58" s="64"/>
      <c r="F58" s="63"/>
      <c r="G58" s="63"/>
      <c r="H58" s="65"/>
      <c r="I58" s="65"/>
      <c r="J58" s="66"/>
      <c r="K58" s="33"/>
      <c r="L58" s="40"/>
      <c r="M58" s="40"/>
      <c r="N58" s="40"/>
      <c r="O58" s="33"/>
    </row>
    <row r="59" spans="1:15" ht="15" customHeight="1" x14ac:dyDescent="0.2">
      <c r="A59" s="60"/>
      <c r="B59" s="128"/>
      <c r="C59" s="129"/>
      <c r="D59" s="63"/>
      <c r="E59" s="64"/>
      <c r="F59" s="63"/>
      <c r="G59" s="63"/>
      <c r="H59" s="65"/>
      <c r="I59" s="65"/>
      <c r="J59" s="66"/>
      <c r="K59" s="33"/>
      <c r="L59" s="40"/>
      <c r="M59" s="40"/>
      <c r="N59" s="40"/>
      <c r="O59" s="33"/>
    </row>
    <row r="60" spans="1:15" ht="15" customHeight="1" x14ac:dyDescent="0.2">
      <c r="A60" s="60"/>
      <c r="B60" s="128"/>
      <c r="C60" s="129"/>
      <c r="D60" s="63"/>
      <c r="E60" s="64"/>
      <c r="F60" s="63"/>
      <c r="G60" s="63"/>
      <c r="H60" s="65"/>
      <c r="I60" s="65"/>
      <c r="J60" s="66"/>
      <c r="K60" s="33"/>
      <c r="L60" s="40"/>
      <c r="M60" s="40"/>
      <c r="N60" s="40"/>
      <c r="O60" s="33"/>
    </row>
    <row r="61" spans="1:15" ht="15" customHeight="1" x14ac:dyDescent="0.2">
      <c r="A61" s="60"/>
      <c r="B61" s="128"/>
      <c r="C61" s="129"/>
      <c r="D61" s="63"/>
      <c r="E61" s="64"/>
      <c r="F61" s="63"/>
      <c r="G61" s="63"/>
      <c r="H61" s="65"/>
      <c r="I61" s="65"/>
      <c r="J61" s="66"/>
      <c r="K61" s="33"/>
      <c r="L61" s="40"/>
      <c r="M61" s="40"/>
      <c r="N61" s="40"/>
      <c r="O61" s="33"/>
    </row>
  </sheetData>
  <mergeCells count="64">
    <mergeCell ref="B61:C61"/>
    <mergeCell ref="B50:C50"/>
    <mergeCell ref="B51:C51"/>
    <mergeCell ref="B52:C52"/>
    <mergeCell ref="B53:C53"/>
    <mergeCell ref="B54:C54"/>
    <mergeCell ref="B55:C55"/>
    <mergeCell ref="B56:C56"/>
    <mergeCell ref="B57:C57"/>
    <mergeCell ref="B58:C58"/>
    <mergeCell ref="B59:C59"/>
    <mergeCell ref="B60:C60"/>
    <mergeCell ref="B49:C49"/>
    <mergeCell ref="A35:G35"/>
    <mergeCell ref="A36:G36"/>
    <mergeCell ref="A38:G38"/>
    <mergeCell ref="A39:A40"/>
    <mergeCell ref="B39:C40"/>
    <mergeCell ref="D39:D40"/>
    <mergeCell ref="E39:E40"/>
    <mergeCell ref="F39:F40"/>
    <mergeCell ref="G39:G40"/>
    <mergeCell ref="B41:C41"/>
    <mergeCell ref="B45:C45"/>
    <mergeCell ref="B46:C46"/>
    <mergeCell ref="B47:C47"/>
    <mergeCell ref="B48:C48"/>
    <mergeCell ref="A34:G34"/>
    <mergeCell ref="B20:C20"/>
    <mergeCell ref="A21:C21"/>
    <mergeCell ref="E21:I21"/>
    <mergeCell ref="B23:C23"/>
    <mergeCell ref="B24:C24"/>
    <mergeCell ref="B25:C25"/>
    <mergeCell ref="E26:I26"/>
    <mergeCell ref="G27:I27"/>
    <mergeCell ref="E31:F33"/>
    <mergeCell ref="G31:I33"/>
    <mergeCell ref="B33:C33"/>
    <mergeCell ref="B19:C19"/>
    <mergeCell ref="B8:C8"/>
    <mergeCell ref="F8:I8"/>
    <mergeCell ref="F9:I9"/>
    <mergeCell ref="F10:I10"/>
    <mergeCell ref="F11:I11"/>
    <mergeCell ref="A13:C13"/>
    <mergeCell ref="E13:I13"/>
    <mergeCell ref="B14:C14"/>
    <mergeCell ref="B15:C15"/>
    <mergeCell ref="B16:C16"/>
    <mergeCell ref="B17:C17"/>
    <mergeCell ref="B18:C18"/>
    <mergeCell ref="B5:C5"/>
    <mergeCell ref="F5:I5"/>
    <mergeCell ref="B6:C6"/>
    <mergeCell ref="F6:I6"/>
    <mergeCell ref="B7:C7"/>
    <mergeCell ref="F7:I7"/>
    <mergeCell ref="A1:C1"/>
    <mergeCell ref="E1:I2"/>
    <mergeCell ref="B2:C2"/>
    <mergeCell ref="A3:C3"/>
    <mergeCell ref="B4:C4"/>
    <mergeCell ref="E4:I4"/>
  </mergeCells>
  <dataValidations count="3">
    <dataValidation type="decimal" operator="greaterThanOrEqual" allowBlank="1" showInputMessage="1" showErrorMessage="1" sqref="B7:C8 D41:D46 B18:C20 B22:C22 B15:C15 B10:B11" xr:uid="{2FC1D84B-E178-4489-BD16-5D48988648F4}">
      <formula1>0</formula1>
    </dataValidation>
    <dataValidation type="list" allowBlank="1" showInputMessage="1" showErrorMessage="1" sqref="E41:E46" xr:uid="{BB7E4077-A4A8-4AA5-BB15-2F0C8D31F0DA}">
      <formula1>"Increases,Decreases,No Impact"</formula1>
    </dataValidation>
    <dataValidation type="decimal" operator="lessThanOrEqual" allowBlank="1" showInputMessage="1" showErrorMessage="1" sqref="C10:C11" xr:uid="{C44F3A51-9845-48E7-82CC-F5FC704ED678}">
      <formula1>0</formula1>
    </dataValidation>
  </dataValidations>
  <pageMargins left="0.2" right="0.2" top="0.75" bottom="0.75" header="0.3" footer="0.3"/>
  <pageSetup scale="45" orientation="landscape"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69</vt:i4>
      </vt:variant>
    </vt:vector>
  </HeadingPairs>
  <TitlesOfParts>
    <vt:vector size="70" baseType="lpstr">
      <vt:lpstr>103-1044_Pravin Capital Aggrega</vt:lpstr>
      <vt:lpstr>'103-1044_Pravin Capital Aggrega'!lngWaterfallHeader</vt:lpstr>
      <vt:lpstr>'103-1044_Pravin Capital Aggrega'!lngWaterfallRowCarryPaidAB</vt:lpstr>
      <vt:lpstr>'103-1044_Pravin Capital Aggrega'!lngWaterfallRowDistrCash</vt:lpstr>
      <vt:lpstr>'103-1044_Pravin Capital Aggrega'!lngWaterfallRowROC</vt:lpstr>
      <vt:lpstr>'103-1044_Pravin Capital Aggrega'!lngWaterfallRowSplitA</vt:lpstr>
      <vt:lpstr>'103-1044_Pravin Capital Aggrega'!lngWaterfallRowSplitB</vt:lpstr>
      <vt:lpstr>'103-1044_Pravin Capital Aggrega'!Print_Area</vt:lpstr>
      <vt:lpstr>'103-1044_Pravin Capital Aggrega'!rngBegBal226</vt:lpstr>
      <vt:lpstr>'103-1044_Pravin Capital Aggrega'!rngCarryPaidABAllLps</vt:lpstr>
      <vt:lpstr>'103-1044_Pravin Capital Aggrega'!rngCarryPaidABGps</vt:lpstr>
      <vt:lpstr>'103-1044_Pravin Capital Aggrega'!rngCarryPaidABInv</vt:lpstr>
      <vt:lpstr>'103-1044_Pravin Capital Aggrega'!rngCarryPaidABTotal</vt:lpstr>
      <vt:lpstr>'103-1044_Pravin Capital Aggrega'!rngContribCumulative</vt:lpstr>
      <vt:lpstr>'103-1044_Pravin Capital Aggrega'!rngContribFundAmount</vt:lpstr>
      <vt:lpstr>'103-1044_Pravin Capital Aggrega'!rngContribLpCumulative</vt:lpstr>
      <vt:lpstr>'103-1044_Pravin Capital Aggrega'!rngContribLpCumulative219</vt:lpstr>
      <vt:lpstr>'103-1044_Pravin Capital Aggrega'!rngContribLpInvestor</vt:lpstr>
      <vt:lpstr>'103-1044_Pravin Capital Aggrega'!rngCumBalBeginBalance</vt:lpstr>
      <vt:lpstr>'103-1044_Pravin Capital Aggrega'!rngCumBalEndingBalance</vt:lpstr>
      <vt:lpstr>'103-1044_Pravin Capital Aggrega'!rngCumBalReasonForVariance</vt:lpstr>
      <vt:lpstr>'103-1044_Pravin Capital Aggrega'!rngCumBalUnfundComm</vt:lpstr>
      <vt:lpstr>'103-1044_Pravin Capital Aggrega'!rngCumulativeBalRecon</vt:lpstr>
      <vt:lpstr>'103-1044_Pravin Capital Aggrega'!rngDistrCashAllLps</vt:lpstr>
      <vt:lpstr>'103-1044_Pravin Capital Aggrega'!rngDistrCashGps</vt:lpstr>
      <vt:lpstr>'103-1044_Pravin Capital Aggrega'!rngDistrCashInv</vt:lpstr>
      <vt:lpstr>'103-1044_Pravin Capital Aggrega'!rngDistrCashTotal</vt:lpstr>
      <vt:lpstr>'103-1044_Pravin Capital Aggrega'!rngDistribCumulative</vt:lpstr>
      <vt:lpstr>'103-1044_Pravin Capital Aggrega'!rngDistribFundAmount</vt:lpstr>
      <vt:lpstr>'103-1044_Pravin Capital Aggrega'!rngDistribLpCumulative</vt:lpstr>
      <vt:lpstr>'103-1044_Pravin Capital Aggrega'!rngDistribLpCumulative219</vt:lpstr>
      <vt:lpstr>'103-1044_Pravin Capital Aggrega'!rngDistribLpInvestor</vt:lpstr>
      <vt:lpstr>'103-1044_Pravin Capital Aggrega'!rngDueDate</vt:lpstr>
      <vt:lpstr>'103-1044_Pravin Capital Aggrega'!rngFeeOffset</vt:lpstr>
      <vt:lpstr>'103-1044_Pravin Capital Aggrega'!rngFootnote1</vt:lpstr>
      <vt:lpstr>'103-1044_Pravin Capital Aggrega'!rngFootnote2</vt:lpstr>
      <vt:lpstr>'103-1044_Pravin Capital Aggrega'!rngFundLocalCurrency</vt:lpstr>
      <vt:lpstr>'103-1044_Pravin Capital Aggrega'!rngFundSizeAivs</vt:lpstr>
      <vt:lpstr>'103-1044_Pravin Capital Aggrega'!rngGpCommitment</vt:lpstr>
      <vt:lpstr>'103-1044_Pravin Capital Aggrega'!rngGrossCalc</vt:lpstr>
      <vt:lpstr>'103-1044_Pravin Capital Aggrega'!rngImpact2172</vt:lpstr>
      <vt:lpstr>'103-1044_Pravin Capital Aggrega'!rngImpact2173</vt:lpstr>
      <vt:lpstr>'103-1044_Pravin Capital Aggrega'!rngInvestorDetail</vt:lpstr>
      <vt:lpstr>'103-1044_Pravin Capital Aggrega'!rngIssueDate</vt:lpstr>
      <vt:lpstr>'103-1044_Pravin Capital Aggrega'!rngLegalEntity</vt:lpstr>
      <vt:lpstr>'103-1044_Pravin Capital Aggrega'!rngLimitedPartnerCommitment</vt:lpstr>
      <vt:lpstr>'103-1044_Pravin Capital Aggrega'!rngLimitedPartnerName</vt:lpstr>
      <vt:lpstr>'103-1044_Pravin Capital Aggrega'!rngLPCapNavPct</vt:lpstr>
      <vt:lpstr>'103-1044_Pravin Capital Aggrega'!rngLpUnfundedCommitment</vt:lpstr>
      <vt:lpstr>'103-1044_Pravin Capital Aggrega'!rngMgmtFees</vt:lpstr>
      <vt:lpstr>'103-1044_Pravin Capital Aggrega'!rngMgmtFeesCall</vt:lpstr>
      <vt:lpstr>'103-1044_Pravin Capital Aggrega'!rngMgmtFeesCum</vt:lpstr>
      <vt:lpstr>'103-1044_Pravin Capital Aggrega'!rngMgmtFeesHeader</vt:lpstr>
      <vt:lpstr>'103-1044_Pravin Capital Aggrega'!rngMgmtFeesWaiver</vt:lpstr>
      <vt:lpstr>'103-1044_Pravin Capital Aggrega'!rngRocAllLps</vt:lpstr>
      <vt:lpstr>'103-1044_Pravin Capital Aggrega'!rngRocGps</vt:lpstr>
      <vt:lpstr>'103-1044_Pravin Capital Aggrega'!rngRocInv</vt:lpstr>
      <vt:lpstr>'103-1044_Pravin Capital Aggrega'!rngRocTotal</vt:lpstr>
      <vt:lpstr>'103-1044_Pravin Capital Aggrega'!rngSideCalcMgmtFee</vt:lpstr>
      <vt:lpstr>'103-1044_Pravin Capital Aggrega'!rngSideCalculations</vt:lpstr>
      <vt:lpstr>'103-1044_Pravin Capital Aggrega'!rngSideCalcWaterfall</vt:lpstr>
      <vt:lpstr>'103-1044_Pravin Capital Aggrega'!rngSplitAAllLps</vt:lpstr>
      <vt:lpstr>'103-1044_Pravin Capital Aggrega'!rngSplitAGps</vt:lpstr>
      <vt:lpstr>'103-1044_Pravin Capital Aggrega'!rngSplitAInv</vt:lpstr>
      <vt:lpstr>'103-1044_Pravin Capital Aggrega'!rngSplitATotal</vt:lpstr>
      <vt:lpstr>'103-1044_Pravin Capital Aggrega'!rngTimePeriod</vt:lpstr>
      <vt:lpstr>'103-1044_Pravin Capital Aggrega'!rngWaterfallGPs</vt:lpstr>
      <vt:lpstr>'103-1044_Pravin Capital Aggrega'!rngWaterfallLPs</vt:lpstr>
      <vt:lpstr>'103-1044_Pravin Capital Aggrega'!rngWaterfallTotal</vt:lpstr>
      <vt:lpstr>'103-1044_Pravin Capital Aggrega'!rngWaterfallTrimmedName</vt:lpstr>
    </vt:vector>
  </TitlesOfParts>
  <Company>SS&amp;C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Raiyan Ratul</dc:creator>
  <cp:lastModifiedBy>Pravin Bhosale (Vara)</cp:lastModifiedBy>
  <dcterms:created xsi:type="dcterms:W3CDTF">2026-03-12T17:25:32Z</dcterms:created>
  <dcterms:modified xsi:type="dcterms:W3CDTF">2026-03-25T11:56:27Z</dcterms:modified>
</cp:coreProperties>
</file>